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 AVI\OneDrive\Escritorio\AVI\TARIFAS SERVICIO PARQUEADERO Y GRÚA\"/>
    </mc:Choice>
  </mc:AlternateContent>
  <xr:revisionPtr revIDLastSave="0" documentId="13_ncr:1_{B50BFB59-5E40-4A0F-8AC0-FED0F6CF1799}" xr6:coauthVersionLast="47" xr6:coauthVersionMax="47" xr10:uidLastSave="{00000000-0000-0000-0000-000000000000}"/>
  <bookViews>
    <workbookView xWindow="-110" yWindow="-110" windowWidth="19420" windowHeight="10300" xr2:uid="{4766F09D-C61C-4874-A099-D0A665E5C6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G76" i="1" s="1"/>
  <c r="D76" i="1"/>
  <c r="D75" i="1"/>
  <c r="F75" i="1" s="1"/>
  <c r="J74" i="1"/>
  <c r="D74" i="1"/>
  <c r="F74" i="1" s="1"/>
  <c r="G74" i="1" s="1"/>
  <c r="D73" i="1"/>
  <c r="F73" i="1" s="1"/>
  <c r="J72" i="1"/>
  <c r="D72" i="1"/>
  <c r="F72" i="1" s="1"/>
  <c r="D71" i="1"/>
  <c r="F71" i="1" s="1"/>
  <c r="D70" i="1"/>
  <c r="F70" i="1" s="1"/>
  <c r="G70" i="1" s="1"/>
  <c r="H69" i="1"/>
  <c r="G69" i="1"/>
  <c r="F69" i="1"/>
  <c r="J69" i="1" s="1"/>
  <c r="D69" i="1"/>
  <c r="D68" i="1"/>
  <c r="F68" i="1" s="1"/>
  <c r="F67" i="1"/>
  <c r="D67" i="1"/>
  <c r="D66" i="1"/>
  <c r="F66" i="1" s="1"/>
  <c r="G65" i="1"/>
  <c r="H65" i="1" s="1"/>
  <c r="D65" i="1"/>
  <c r="F65" i="1" s="1"/>
  <c r="J65" i="1" s="1"/>
  <c r="D64" i="1"/>
  <c r="F64" i="1" s="1"/>
  <c r="D63" i="1"/>
  <c r="F63" i="1" s="1"/>
  <c r="J62" i="1"/>
  <c r="D62" i="1"/>
  <c r="F62" i="1" s="1"/>
  <c r="G62" i="1" s="1"/>
  <c r="G61" i="1"/>
  <c r="D61" i="1"/>
  <c r="F61" i="1" s="1"/>
  <c r="J60" i="1"/>
  <c r="D60" i="1"/>
  <c r="F60" i="1" s="1"/>
  <c r="D59" i="1"/>
  <c r="F59" i="1" s="1"/>
  <c r="D58" i="1"/>
  <c r="F58" i="1" s="1"/>
  <c r="G57" i="1"/>
  <c r="F57" i="1"/>
  <c r="J57" i="1" s="1"/>
  <c r="D57" i="1"/>
  <c r="T56" i="1"/>
  <c r="J56" i="1"/>
  <c r="D56" i="1"/>
  <c r="F56" i="1" s="1"/>
  <c r="G56" i="1" s="1"/>
  <c r="F55" i="1"/>
  <c r="D55" i="1"/>
  <c r="D54" i="1"/>
  <c r="F54" i="1" s="1"/>
  <c r="D53" i="1"/>
  <c r="F53" i="1" s="1"/>
  <c r="D52" i="1"/>
  <c r="F52" i="1" s="1"/>
  <c r="D51" i="1"/>
  <c r="F51" i="1" s="1"/>
  <c r="J50" i="1"/>
  <c r="D50" i="1"/>
  <c r="F50" i="1" s="1"/>
  <c r="G50" i="1" s="1"/>
  <c r="G49" i="1"/>
  <c r="D49" i="1"/>
  <c r="F49" i="1" s="1"/>
  <c r="D48" i="1"/>
  <c r="F48" i="1" s="1"/>
  <c r="F47" i="1"/>
  <c r="D47" i="1"/>
  <c r="D46" i="1"/>
  <c r="F46" i="1" s="1"/>
  <c r="F45" i="1"/>
  <c r="D45" i="1"/>
  <c r="H43" i="1"/>
  <c r="D43" i="1"/>
  <c r="F43" i="1" s="1"/>
  <c r="G43" i="1" s="1"/>
  <c r="F42" i="1"/>
  <c r="D42" i="1"/>
  <c r="D41" i="1"/>
  <c r="F41" i="1" s="1"/>
  <c r="D40" i="1"/>
  <c r="F40" i="1" s="1"/>
  <c r="J39" i="1"/>
  <c r="T39" i="1" s="1"/>
  <c r="D39" i="1"/>
  <c r="F39" i="1" s="1"/>
  <c r="D38" i="1"/>
  <c r="F38" i="1" s="1"/>
  <c r="J37" i="1"/>
  <c r="D37" i="1"/>
  <c r="F37" i="1" s="1"/>
  <c r="G37" i="1" s="1"/>
  <c r="D36" i="1"/>
  <c r="F36" i="1" s="1"/>
  <c r="D35" i="1"/>
  <c r="F35" i="1" s="1"/>
  <c r="D34" i="1"/>
  <c r="F34" i="1" s="1"/>
  <c r="H33" i="1"/>
  <c r="D33" i="1"/>
  <c r="F33" i="1" s="1"/>
  <c r="G33" i="1" s="1"/>
  <c r="J32" i="1"/>
  <c r="F32" i="1"/>
  <c r="D32" i="1"/>
  <c r="J31" i="1"/>
  <c r="D31" i="1"/>
  <c r="F31" i="1" s="1"/>
  <c r="G31" i="1" s="1"/>
  <c r="F30" i="1"/>
  <c r="D30" i="1"/>
  <c r="D29" i="1"/>
  <c r="F29" i="1" s="1"/>
  <c r="D28" i="1"/>
  <c r="F28" i="1" s="1"/>
  <c r="G28" i="1" s="1"/>
  <c r="P27" i="1"/>
  <c r="L27" i="1"/>
  <c r="M27" i="1" s="1"/>
  <c r="N27" i="1" s="1"/>
  <c r="J27" i="1"/>
  <c r="T27" i="1" s="1"/>
  <c r="G27" i="1"/>
  <c r="H27" i="1" s="1"/>
  <c r="D27" i="1"/>
  <c r="F27" i="1" s="1"/>
  <c r="F26" i="1"/>
  <c r="D26" i="1"/>
  <c r="L25" i="1"/>
  <c r="G25" i="1"/>
  <c r="H25" i="1" s="1"/>
  <c r="F25" i="1"/>
  <c r="J25" i="1" s="1"/>
  <c r="D25" i="1"/>
  <c r="D24" i="1"/>
  <c r="F24" i="1" s="1"/>
  <c r="D23" i="1"/>
  <c r="F23" i="1" s="1"/>
  <c r="J23" i="1" s="1"/>
  <c r="D22" i="1"/>
  <c r="F22" i="1" s="1"/>
  <c r="D21" i="1"/>
  <c r="F21" i="1" s="1"/>
  <c r="G21" i="1" s="1"/>
  <c r="L20" i="1"/>
  <c r="G20" i="1"/>
  <c r="H20" i="1" s="1"/>
  <c r="D20" i="1"/>
  <c r="F20" i="1" s="1"/>
  <c r="J20" i="1" s="1"/>
  <c r="T20" i="1" s="1"/>
  <c r="G19" i="1"/>
  <c r="D19" i="1"/>
  <c r="F19" i="1" s="1"/>
  <c r="J19" i="1" s="1"/>
  <c r="T19" i="1" s="1"/>
  <c r="F18" i="1"/>
  <c r="D18" i="1"/>
  <c r="D17" i="1"/>
  <c r="F17" i="1" s="1"/>
  <c r="D16" i="1"/>
  <c r="F16" i="1" s="1"/>
  <c r="J16" i="1" s="1"/>
  <c r="P16" i="1" s="1"/>
  <c r="Q16" i="1" s="1"/>
  <c r="J15" i="1"/>
  <c r="L15" i="1" s="1"/>
  <c r="D15" i="1"/>
  <c r="F15" i="1" s="1"/>
  <c r="G15" i="1" s="1"/>
  <c r="H15" i="1" s="1"/>
  <c r="D14" i="1"/>
  <c r="F14" i="1" s="1"/>
  <c r="F13" i="1"/>
  <c r="D13" i="1"/>
  <c r="D12" i="1"/>
  <c r="F12" i="1" s="1"/>
  <c r="G12" i="1" s="1"/>
  <c r="D11" i="1"/>
  <c r="F11" i="1" s="1"/>
  <c r="J11" i="1" s="1"/>
  <c r="D10" i="1"/>
  <c r="F10" i="1" s="1"/>
  <c r="D9" i="1"/>
  <c r="F9" i="1" s="1"/>
  <c r="J9" i="1" s="1"/>
  <c r="T9" i="1" s="1"/>
  <c r="U9" i="1" s="1"/>
  <c r="J10" i="1" l="1"/>
  <c r="G10" i="1"/>
  <c r="H10" i="1" s="1"/>
  <c r="X19" i="1"/>
  <c r="U19" i="1"/>
  <c r="V19" i="1" s="1"/>
  <c r="T11" i="1"/>
  <c r="P11" i="1"/>
  <c r="L11" i="1"/>
  <c r="X39" i="1"/>
  <c r="U39" i="1"/>
  <c r="V39" i="1" s="1"/>
  <c r="J14" i="1"/>
  <c r="G14" i="1"/>
  <c r="H14" i="1" s="1"/>
  <c r="L23" i="1"/>
  <c r="T23" i="1"/>
  <c r="P23" i="1"/>
  <c r="G35" i="1"/>
  <c r="H35" i="1"/>
  <c r="J35" i="1"/>
  <c r="J59" i="1"/>
  <c r="G59" i="1"/>
  <c r="H59" i="1" s="1"/>
  <c r="G48" i="1"/>
  <c r="H48" i="1" s="1"/>
  <c r="J48" i="1"/>
  <c r="J63" i="1"/>
  <c r="G63" i="1"/>
  <c r="H63" i="1" s="1"/>
  <c r="J53" i="1"/>
  <c r="G53" i="1"/>
  <c r="H53" i="1" s="1"/>
  <c r="G64" i="1"/>
  <c r="H64" i="1" s="1"/>
  <c r="J64" i="1"/>
  <c r="G22" i="1"/>
  <c r="H22" i="1" s="1"/>
  <c r="J22" i="1"/>
  <c r="N15" i="1"/>
  <c r="H18" i="1"/>
  <c r="P31" i="1"/>
  <c r="L31" i="1"/>
  <c r="J13" i="1"/>
  <c r="H13" i="1"/>
  <c r="G46" i="1"/>
  <c r="H46" i="1" s="1"/>
  <c r="J46" i="1"/>
  <c r="H70" i="1"/>
  <c r="J70" i="1"/>
  <c r="M15" i="1"/>
  <c r="L16" i="1"/>
  <c r="J18" i="1"/>
  <c r="L19" i="1"/>
  <c r="J28" i="1"/>
  <c r="J30" i="1"/>
  <c r="G30" i="1"/>
  <c r="H30" i="1"/>
  <c r="J38" i="1"/>
  <c r="G38" i="1"/>
  <c r="H38" i="1" s="1"/>
  <c r="J40" i="1"/>
  <c r="H40" i="1"/>
  <c r="G66" i="1"/>
  <c r="J66" i="1"/>
  <c r="H66" i="1"/>
  <c r="T37" i="1"/>
  <c r="P37" i="1"/>
  <c r="X56" i="1"/>
  <c r="V56" i="1"/>
  <c r="T74" i="1"/>
  <c r="P74" i="1"/>
  <c r="L74" i="1"/>
  <c r="Q27" i="1"/>
  <c r="R27" i="1" s="1"/>
  <c r="G52" i="1"/>
  <c r="J52" i="1"/>
  <c r="H52" i="1"/>
  <c r="U56" i="1"/>
  <c r="J24" i="1"/>
  <c r="G24" i="1"/>
  <c r="H24" i="1" s="1"/>
  <c r="H23" i="1"/>
  <c r="J75" i="1"/>
  <c r="G75" i="1"/>
  <c r="H75" i="1" s="1"/>
  <c r="J21" i="1"/>
  <c r="H21" i="1"/>
  <c r="G23" i="1"/>
  <c r="H28" i="1"/>
  <c r="T57" i="1"/>
  <c r="P57" i="1"/>
  <c r="L57" i="1"/>
  <c r="L9" i="1"/>
  <c r="J36" i="1"/>
  <c r="G40" i="1"/>
  <c r="G68" i="1"/>
  <c r="H68" i="1" s="1"/>
  <c r="J68" i="1"/>
  <c r="P9" i="1"/>
  <c r="P15" i="1"/>
  <c r="R16" i="1"/>
  <c r="P19" i="1"/>
  <c r="M20" i="1"/>
  <c r="N20" i="1" s="1"/>
  <c r="G36" i="1"/>
  <c r="H36" i="1" s="1"/>
  <c r="J51" i="1"/>
  <c r="G51" i="1"/>
  <c r="H51" i="1"/>
  <c r="P39" i="1"/>
  <c r="L39" i="1"/>
  <c r="L37" i="1"/>
  <c r="J17" i="1"/>
  <c r="G17" i="1"/>
  <c r="M25" i="1"/>
  <c r="N25" i="1" s="1"/>
  <c r="G9" i="1"/>
  <c r="H9" i="1" s="1"/>
  <c r="G16" i="1"/>
  <c r="H16" i="1" s="1"/>
  <c r="G18" i="1"/>
  <c r="T16" i="1"/>
  <c r="X27" i="1"/>
  <c r="V27" i="1"/>
  <c r="U27" i="1"/>
  <c r="T32" i="1"/>
  <c r="P32" i="1"/>
  <c r="L32" i="1"/>
  <c r="P60" i="1"/>
  <c r="L60" i="1"/>
  <c r="J71" i="1"/>
  <c r="G71" i="1"/>
  <c r="H71" i="1" s="1"/>
  <c r="J73" i="1"/>
  <c r="G73" i="1"/>
  <c r="H73" i="1" s="1"/>
  <c r="V20" i="1"/>
  <c r="G11" i="1"/>
  <c r="H11" i="1" s="1"/>
  <c r="T31" i="1"/>
  <c r="G13" i="1"/>
  <c r="H17" i="1"/>
  <c r="P72" i="1"/>
  <c r="L72" i="1"/>
  <c r="T72" i="1"/>
  <c r="V9" i="1"/>
  <c r="T15" i="1"/>
  <c r="J26" i="1"/>
  <c r="G26" i="1"/>
  <c r="H26" i="1" s="1"/>
  <c r="J34" i="1"/>
  <c r="G34" i="1"/>
  <c r="H34" i="1"/>
  <c r="J47" i="1"/>
  <c r="G47" i="1"/>
  <c r="G54" i="1"/>
  <c r="H54" i="1" s="1"/>
  <c r="J54" i="1"/>
  <c r="X9" i="1"/>
  <c r="U20" i="1"/>
  <c r="G29" i="1"/>
  <c r="J29" i="1"/>
  <c r="H29" i="1"/>
  <c r="J45" i="1"/>
  <c r="G45" i="1"/>
  <c r="H45" i="1" s="1"/>
  <c r="H47" i="1"/>
  <c r="P56" i="1"/>
  <c r="L56" i="1"/>
  <c r="G58" i="1"/>
  <c r="H58" i="1" s="1"/>
  <c r="J58" i="1"/>
  <c r="T60" i="1"/>
  <c r="T69" i="1"/>
  <c r="P69" i="1"/>
  <c r="L69" i="1"/>
  <c r="J12" i="1"/>
  <c r="H12" i="1"/>
  <c r="X20" i="1"/>
  <c r="T25" i="1"/>
  <c r="P25" i="1"/>
  <c r="G39" i="1"/>
  <c r="H39" i="1" s="1"/>
  <c r="T65" i="1"/>
  <c r="P65" i="1"/>
  <c r="L65" i="1"/>
  <c r="P20" i="1"/>
  <c r="H19" i="1"/>
  <c r="G32" i="1"/>
  <c r="H32" i="1" s="1"/>
  <c r="J33" i="1"/>
  <c r="G41" i="1"/>
  <c r="H41" i="1" s="1"/>
  <c r="J41" i="1"/>
  <c r="J42" i="1"/>
  <c r="G42" i="1"/>
  <c r="H42" i="1" s="1"/>
  <c r="J43" i="1"/>
  <c r="H57" i="1"/>
  <c r="T62" i="1"/>
  <c r="P62" i="1"/>
  <c r="J67" i="1"/>
  <c r="G67" i="1"/>
  <c r="H67" i="1"/>
  <c r="H76" i="1"/>
  <c r="H31" i="1"/>
  <c r="H56" i="1"/>
  <c r="J61" i="1"/>
  <c r="H61" i="1"/>
  <c r="L62" i="1"/>
  <c r="G72" i="1"/>
  <c r="H72" i="1" s="1"/>
  <c r="J76" i="1"/>
  <c r="T50" i="1"/>
  <c r="P50" i="1"/>
  <c r="J55" i="1"/>
  <c r="G55" i="1"/>
  <c r="H55" i="1" s="1"/>
  <c r="J49" i="1"/>
  <c r="H49" i="1"/>
  <c r="L50" i="1"/>
  <c r="G60" i="1"/>
  <c r="H60" i="1"/>
  <c r="H37" i="1"/>
  <c r="H50" i="1"/>
  <c r="H62" i="1"/>
  <c r="H74" i="1"/>
  <c r="R15" i="1" l="1"/>
  <c r="Q15" i="1"/>
  <c r="Q37" i="1"/>
  <c r="R37" i="1" s="1"/>
  <c r="L30" i="1"/>
  <c r="T30" i="1"/>
  <c r="P30" i="1"/>
  <c r="N31" i="1"/>
  <c r="M31" i="1"/>
  <c r="T53" i="1"/>
  <c r="P53" i="1"/>
  <c r="L53" i="1"/>
  <c r="R11" i="1"/>
  <c r="Q11" i="1"/>
  <c r="Q62" i="1"/>
  <c r="R62" i="1"/>
  <c r="Q20" i="1"/>
  <c r="R20" i="1" s="1"/>
  <c r="Q69" i="1"/>
  <c r="R69" i="1" s="1"/>
  <c r="T29" i="1"/>
  <c r="P29" i="1"/>
  <c r="L29" i="1"/>
  <c r="L34" i="1"/>
  <c r="T34" i="1"/>
  <c r="P34" i="1"/>
  <c r="M39" i="1"/>
  <c r="N39" i="1" s="1"/>
  <c r="L24" i="1"/>
  <c r="T24" i="1"/>
  <c r="P24" i="1"/>
  <c r="X37" i="1"/>
  <c r="U37" i="1"/>
  <c r="V37" i="1" s="1"/>
  <c r="T28" i="1"/>
  <c r="P28" i="1"/>
  <c r="L28" i="1"/>
  <c r="Q31" i="1"/>
  <c r="R31" i="1"/>
  <c r="R23" i="1"/>
  <c r="Q23" i="1"/>
  <c r="X11" i="1"/>
  <c r="U11" i="1"/>
  <c r="V11" i="1" s="1"/>
  <c r="T46" i="1"/>
  <c r="P46" i="1"/>
  <c r="L46" i="1"/>
  <c r="L59" i="1"/>
  <c r="T59" i="1"/>
  <c r="P59" i="1"/>
  <c r="X50" i="1"/>
  <c r="V50" i="1"/>
  <c r="U50" i="1"/>
  <c r="T17" i="1"/>
  <c r="L17" i="1"/>
  <c r="P17" i="1"/>
  <c r="M37" i="1"/>
  <c r="N37" i="1" s="1"/>
  <c r="X60" i="1"/>
  <c r="U60" i="1"/>
  <c r="V60" i="1" s="1"/>
  <c r="M50" i="1"/>
  <c r="N50" i="1"/>
  <c r="P43" i="1"/>
  <c r="L43" i="1"/>
  <c r="T43" i="1"/>
  <c r="U65" i="1"/>
  <c r="X65" i="1"/>
  <c r="V65" i="1"/>
  <c r="T58" i="1"/>
  <c r="P58" i="1"/>
  <c r="L58" i="1"/>
  <c r="V15" i="1"/>
  <c r="U15" i="1"/>
  <c r="X15" i="1"/>
  <c r="V16" i="1"/>
  <c r="U16" i="1"/>
  <c r="X16" i="1"/>
  <c r="L21" i="1"/>
  <c r="T21" i="1"/>
  <c r="P21" i="1"/>
  <c r="P52" i="1"/>
  <c r="L52" i="1"/>
  <c r="T52" i="1"/>
  <c r="T66" i="1"/>
  <c r="P66" i="1"/>
  <c r="L66" i="1"/>
  <c r="M16" i="1"/>
  <c r="N16" i="1" s="1"/>
  <c r="P48" i="1"/>
  <c r="L48" i="1"/>
  <c r="T48" i="1"/>
  <c r="T41" i="1"/>
  <c r="P41" i="1"/>
  <c r="L41" i="1"/>
  <c r="X25" i="1"/>
  <c r="V25" i="1"/>
  <c r="U25" i="1"/>
  <c r="Q72" i="1"/>
  <c r="R72" i="1"/>
  <c r="M60" i="1"/>
  <c r="N60" i="1" s="1"/>
  <c r="M9" i="1"/>
  <c r="N9" i="1" s="1"/>
  <c r="Q74" i="1"/>
  <c r="R74" i="1" s="1"/>
  <c r="L55" i="1"/>
  <c r="T55" i="1"/>
  <c r="P55" i="1"/>
  <c r="Z20" i="1"/>
  <c r="AD20" i="1"/>
  <c r="Q60" i="1"/>
  <c r="R60" i="1" s="1"/>
  <c r="R19" i="1"/>
  <c r="Q19" i="1"/>
  <c r="N57" i="1"/>
  <c r="M57" i="1"/>
  <c r="L75" i="1"/>
  <c r="T75" i="1"/>
  <c r="P75" i="1"/>
  <c r="X74" i="1"/>
  <c r="U74" i="1"/>
  <c r="V74" i="1" s="1"/>
  <c r="T33" i="1"/>
  <c r="P33" i="1"/>
  <c r="L33" i="1"/>
  <c r="T45" i="1"/>
  <c r="P45" i="1"/>
  <c r="L45" i="1"/>
  <c r="L47" i="1"/>
  <c r="T47" i="1"/>
  <c r="P47" i="1"/>
  <c r="N32" i="1"/>
  <c r="M32" i="1"/>
  <c r="Q57" i="1"/>
  <c r="R57" i="1" s="1"/>
  <c r="AD39" i="1"/>
  <c r="Z39" i="1"/>
  <c r="T12" i="1"/>
  <c r="L12" i="1"/>
  <c r="P12" i="1"/>
  <c r="X31" i="1"/>
  <c r="U31" i="1"/>
  <c r="V31" i="1" s="1"/>
  <c r="R32" i="1"/>
  <c r="Q32" i="1"/>
  <c r="U57" i="1"/>
  <c r="V57" i="1" s="1"/>
  <c r="X57" i="1"/>
  <c r="AD56" i="1"/>
  <c r="Z56" i="1"/>
  <c r="T13" i="1"/>
  <c r="L13" i="1"/>
  <c r="P13" i="1"/>
  <c r="M11" i="1"/>
  <c r="N11" i="1" s="1"/>
  <c r="P76" i="1"/>
  <c r="L76" i="1"/>
  <c r="T76" i="1"/>
  <c r="L67" i="1"/>
  <c r="T67" i="1"/>
  <c r="P67" i="1"/>
  <c r="M69" i="1"/>
  <c r="N69" i="1" s="1"/>
  <c r="X32" i="1"/>
  <c r="U32" i="1"/>
  <c r="V32" i="1" s="1"/>
  <c r="Q9" i="1"/>
  <c r="R9" i="1" s="1"/>
  <c r="X62" i="1"/>
  <c r="U62" i="1"/>
  <c r="V62" i="1" s="1"/>
  <c r="M65" i="1"/>
  <c r="N65" i="1"/>
  <c r="U69" i="1"/>
  <c r="V69" i="1" s="1"/>
  <c r="X69" i="1"/>
  <c r="Q39" i="1"/>
  <c r="R39" i="1" s="1"/>
  <c r="P68" i="1"/>
  <c r="L68" i="1"/>
  <c r="T68" i="1"/>
  <c r="M19" i="1"/>
  <c r="N19" i="1" s="1"/>
  <c r="X23" i="1"/>
  <c r="U23" i="1"/>
  <c r="V23" i="1" s="1"/>
  <c r="M62" i="1"/>
  <c r="N62" i="1" s="1"/>
  <c r="Q65" i="1"/>
  <c r="R65" i="1" s="1"/>
  <c r="T26" i="1"/>
  <c r="P26" i="1"/>
  <c r="L26" i="1"/>
  <c r="AD27" i="1"/>
  <c r="Z27" i="1"/>
  <c r="T18" i="1"/>
  <c r="P18" i="1"/>
  <c r="L18" i="1"/>
  <c r="L63" i="1"/>
  <c r="T63" i="1"/>
  <c r="P63" i="1"/>
  <c r="M23" i="1"/>
  <c r="N23" i="1"/>
  <c r="AD19" i="1"/>
  <c r="Z19" i="1"/>
  <c r="T61" i="1"/>
  <c r="P61" i="1"/>
  <c r="L61" i="1"/>
  <c r="Z9" i="1"/>
  <c r="AD9" i="1"/>
  <c r="T73" i="1"/>
  <c r="P73" i="1"/>
  <c r="L73" i="1"/>
  <c r="L51" i="1"/>
  <c r="T51" i="1"/>
  <c r="P51" i="1"/>
  <c r="T22" i="1"/>
  <c r="P22" i="1"/>
  <c r="L22" i="1"/>
  <c r="P64" i="1"/>
  <c r="L64" i="1"/>
  <c r="T64" i="1"/>
  <c r="T49" i="1"/>
  <c r="P49" i="1"/>
  <c r="L49" i="1"/>
  <c r="M56" i="1"/>
  <c r="N56" i="1" s="1"/>
  <c r="X72" i="1"/>
  <c r="U72" i="1"/>
  <c r="V72" i="1"/>
  <c r="T70" i="1"/>
  <c r="P70" i="1"/>
  <c r="L70" i="1"/>
  <c r="P14" i="1"/>
  <c r="L14" i="1"/>
  <c r="T14" i="1"/>
  <c r="L38" i="1"/>
  <c r="T38" i="1"/>
  <c r="P38" i="1"/>
  <c r="Q50" i="1"/>
  <c r="R50" i="1" s="1"/>
  <c r="P35" i="1"/>
  <c r="L35" i="1"/>
  <c r="T35" i="1"/>
  <c r="L42" i="1"/>
  <c r="T42" i="1"/>
  <c r="P42" i="1"/>
  <c r="Q25" i="1"/>
  <c r="R25" i="1" s="1"/>
  <c r="Q56" i="1"/>
  <c r="R56" i="1"/>
  <c r="T54" i="1"/>
  <c r="P54" i="1"/>
  <c r="L54" i="1"/>
  <c r="N72" i="1"/>
  <c r="M72" i="1"/>
  <c r="L71" i="1"/>
  <c r="T71" i="1"/>
  <c r="P71" i="1"/>
  <c r="T36" i="1"/>
  <c r="P36" i="1"/>
  <c r="L36" i="1"/>
  <c r="M74" i="1"/>
  <c r="N74" i="1" s="1"/>
  <c r="T40" i="1"/>
  <c r="P40" i="1"/>
  <c r="L40" i="1"/>
  <c r="L10" i="1"/>
  <c r="T10" i="1"/>
  <c r="P10" i="1"/>
  <c r="AD60" i="1" l="1"/>
  <c r="Z60" i="1"/>
  <c r="Q46" i="1"/>
  <c r="R46" i="1" s="1"/>
  <c r="X36" i="1"/>
  <c r="U36" i="1"/>
  <c r="V36" i="1" s="1"/>
  <c r="U14" i="1"/>
  <c r="X14" i="1"/>
  <c r="V14" i="1"/>
  <c r="Q49" i="1"/>
  <c r="R49" i="1" s="1"/>
  <c r="R73" i="1"/>
  <c r="Q73" i="1"/>
  <c r="X63" i="1"/>
  <c r="U63" i="1"/>
  <c r="V63" i="1"/>
  <c r="Z69" i="1"/>
  <c r="AD69" i="1"/>
  <c r="M13" i="1"/>
  <c r="N13" i="1" s="1"/>
  <c r="Q12" i="1"/>
  <c r="R12" i="1" s="1"/>
  <c r="M45" i="1"/>
  <c r="N45" i="1" s="1"/>
  <c r="X41" i="1"/>
  <c r="V41" i="1"/>
  <c r="U41" i="1"/>
  <c r="Q21" i="1"/>
  <c r="R21" i="1"/>
  <c r="X46" i="1"/>
  <c r="U46" i="1"/>
  <c r="V46" i="1" s="1"/>
  <c r="X29" i="1"/>
  <c r="U29" i="1"/>
  <c r="V29" i="1" s="1"/>
  <c r="N59" i="1"/>
  <c r="M59" i="1"/>
  <c r="N46" i="1"/>
  <c r="M46" i="1"/>
  <c r="M73" i="1"/>
  <c r="N73" i="1" s="1"/>
  <c r="Q29" i="1"/>
  <c r="R29" i="1"/>
  <c r="M14" i="1"/>
  <c r="N14" i="1" s="1"/>
  <c r="M63" i="1"/>
  <c r="N63" i="1" s="1"/>
  <c r="R10" i="1"/>
  <c r="Q10" i="1"/>
  <c r="X71" i="1"/>
  <c r="U71" i="1"/>
  <c r="V71" i="1"/>
  <c r="X42" i="1"/>
  <c r="U42" i="1"/>
  <c r="V42" i="1" s="1"/>
  <c r="Q14" i="1"/>
  <c r="R14" i="1" s="1"/>
  <c r="X64" i="1"/>
  <c r="V64" i="1"/>
  <c r="U64" i="1"/>
  <c r="AE9" i="1"/>
  <c r="AF9" i="1"/>
  <c r="M18" i="1"/>
  <c r="N18" i="1" s="1"/>
  <c r="AB56" i="1"/>
  <c r="AA56" i="1"/>
  <c r="X12" i="1"/>
  <c r="U12" i="1"/>
  <c r="V12" i="1" s="1"/>
  <c r="U45" i="1"/>
  <c r="V45" i="1" s="1"/>
  <c r="X45" i="1"/>
  <c r="M48" i="1"/>
  <c r="N48" i="1" s="1"/>
  <c r="M21" i="1"/>
  <c r="N21" i="1" s="1"/>
  <c r="M17" i="1"/>
  <c r="N17" i="1" s="1"/>
  <c r="AD11" i="1"/>
  <c r="Z11" i="1"/>
  <c r="Q24" i="1"/>
  <c r="R24" i="1" s="1"/>
  <c r="R30" i="1"/>
  <c r="Q30" i="1"/>
  <c r="Q38" i="1"/>
  <c r="R38" i="1" s="1"/>
  <c r="X51" i="1"/>
  <c r="U51" i="1"/>
  <c r="V51" i="1"/>
  <c r="U26" i="1"/>
  <c r="X26" i="1"/>
  <c r="V26" i="1"/>
  <c r="Q68" i="1"/>
  <c r="R68" i="1"/>
  <c r="R47" i="1"/>
  <c r="Q47" i="1"/>
  <c r="Q75" i="1"/>
  <c r="R75" i="1" s="1"/>
  <c r="X55" i="1"/>
  <c r="U55" i="1"/>
  <c r="V55" i="1" s="1"/>
  <c r="X52" i="1"/>
  <c r="U52" i="1"/>
  <c r="V52" i="1" s="1"/>
  <c r="Q28" i="1"/>
  <c r="R28" i="1" s="1"/>
  <c r="N34" i="1"/>
  <c r="M34" i="1"/>
  <c r="M53" i="1"/>
  <c r="N53" i="1"/>
  <c r="N36" i="1"/>
  <c r="M36" i="1"/>
  <c r="X38" i="1"/>
  <c r="U38" i="1"/>
  <c r="V38" i="1"/>
  <c r="M51" i="1"/>
  <c r="N51" i="1" s="1"/>
  <c r="X47" i="1"/>
  <c r="V47" i="1"/>
  <c r="U47" i="1"/>
  <c r="X75" i="1"/>
  <c r="U75" i="1"/>
  <c r="V75" i="1" s="1"/>
  <c r="M55" i="1"/>
  <c r="N55" i="1"/>
  <c r="M41" i="1"/>
  <c r="N41" i="1" s="1"/>
  <c r="M52" i="1"/>
  <c r="N52" i="1" s="1"/>
  <c r="Q58" i="1"/>
  <c r="R58" i="1"/>
  <c r="R53" i="1"/>
  <c r="Q53" i="1"/>
  <c r="R36" i="1"/>
  <c r="Q36" i="1"/>
  <c r="M49" i="1"/>
  <c r="N49" i="1" s="1"/>
  <c r="Q63" i="1"/>
  <c r="R63" i="1" s="1"/>
  <c r="Z32" i="1"/>
  <c r="AD32" i="1"/>
  <c r="Q13" i="1"/>
  <c r="R13" i="1" s="1"/>
  <c r="AD31" i="1"/>
  <c r="Z31" i="1"/>
  <c r="N47" i="1"/>
  <c r="M47" i="1"/>
  <c r="M75" i="1"/>
  <c r="N75" i="1"/>
  <c r="Q41" i="1"/>
  <c r="R41" i="1" s="1"/>
  <c r="Q52" i="1"/>
  <c r="R52" i="1" s="1"/>
  <c r="X58" i="1"/>
  <c r="V58" i="1"/>
  <c r="U58" i="1"/>
  <c r="U53" i="1"/>
  <c r="X53" i="1"/>
  <c r="V53" i="1"/>
  <c r="Q71" i="1"/>
  <c r="R71" i="1" s="1"/>
  <c r="Q42" i="1"/>
  <c r="R42" i="1" s="1"/>
  <c r="X49" i="1"/>
  <c r="U49" i="1"/>
  <c r="V49" i="1" s="1"/>
  <c r="X73" i="1"/>
  <c r="U73" i="1"/>
  <c r="V73" i="1" s="1"/>
  <c r="X13" i="1"/>
  <c r="V13" i="1"/>
  <c r="U13" i="1"/>
  <c r="M12" i="1"/>
  <c r="N12" i="1" s="1"/>
  <c r="Q45" i="1"/>
  <c r="R45" i="1" s="1"/>
  <c r="X48" i="1"/>
  <c r="U48" i="1"/>
  <c r="V48" i="1" s="1"/>
  <c r="V21" i="1"/>
  <c r="U21" i="1"/>
  <c r="X21" i="1"/>
  <c r="AD65" i="1"/>
  <c r="Z65" i="1"/>
  <c r="Q17" i="1"/>
  <c r="R17" i="1" s="1"/>
  <c r="AD37" i="1"/>
  <c r="Z37" i="1"/>
  <c r="X10" i="1"/>
  <c r="U10" i="1"/>
  <c r="V10" i="1" s="1"/>
  <c r="N71" i="1"/>
  <c r="M71" i="1"/>
  <c r="M42" i="1"/>
  <c r="N42" i="1" s="1"/>
  <c r="M70" i="1"/>
  <c r="N70" i="1" s="1"/>
  <c r="M64" i="1"/>
  <c r="N64" i="1" s="1"/>
  <c r="AA9" i="1"/>
  <c r="AB9" i="1"/>
  <c r="Q18" i="1"/>
  <c r="R18" i="1" s="1"/>
  <c r="Z23" i="1"/>
  <c r="AD23" i="1"/>
  <c r="R67" i="1"/>
  <c r="Q67" i="1"/>
  <c r="AE56" i="1"/>
  <c r="AF56" i="1" s="1"/>
  <c r="AA39" i="1"/>
  <c r="AB39" i="1" s="1"/>
  <c r="M33" i="1"/>
  <c r="N33" i="1" s="1"/>
  <c r="Q48" i="1"/>
  <c r="R48" i="1"/>
  <c r="Z16" i="1"/>
  <c r="AD16" i="1"/>
  <c r="X43" i="1"/>
  <c r="V43" i="1"/>
  <c r="U43" i="1"/>
  <c r="X17" i="1"/>
  <c r="U17" i="1"/>
  <c r="V17" i="1" s="1"/>
  <c r="X24" i="1"/>
  <c r="U24" i="1"/>
  <c r="V24" i="1" s="1"/>
  <c r="X30" i="1"/>
  <c r="V30" i="1"/>
  <c r="U30" i="1"/>
  <c r="N10" i="1"/>
  <c r="M10" i="1"/>
  <c r="X35" i="1"/>
  <c r="U35" i="1"/>
  <c r="V35" i="1"/>
  <c r="Q70" i="1"/>
  <c r="R70" i="1"/>
  <c r="Q64" i="1"/>
  <c r="R64" i="1" s="1"/>
  <c r="N61" i="1"/>
  <c r="M61" i="1"/>
  <c r="X18" i="1"/>
  <c r="V18" i="1"/>
  <c r="U18" i="1"/>
  <c r="X67" i="1"/>
  <c r="U67" i="1"/>
  <c r="V67" i="1" s="1"/>
  <c r="Z57" i="1"/>
  <c r="AD57" i="1"/>
  <c r="AE39" i="1"/>
  <c r="AF39" i="1" s="1"/>
  <c r="Q33" i="1"/>
  <c r="R33" i="1" s="1"/>
  <c r="M43" i="1"/>
  <c r="N43" i="1" s="1"/>
  <c r="N24" i="1"/>
  <c r="M24" i="1"/>
  <c r="M30" i="1"/>
  <c r="N30" i="1"/>
  <c r="M58" i="1"/>
  <c r="N58" i="1" s="1"/>
  <c r="U28" i="1"/>
  <c r="X28" i="1"/>
  <c r="V28" i="1"/>
  <c r="N38" i="1"/>
  <c r="M38" i="1"/>
  <c r="M40" i="1"/>
  <c r="N40" i="1" s="1"/>
  <c r="M35" i="1"/>
  <c r="N35" i="1" s="1"/>
  <c r="X70" i="1"/>
  <c r="U70" i="1"/>
  <c r="V70" i="1" s="1"/>
  <c r="M22" i="1"/>
  <c r="N22" i="1" s="1"/>
  <c r="R61" i="1"/>
  <c r="Q61" i="1"/>
  <c r="AA27" i="1"/>
  <c r="AB27" i="1" s="1"/>
  <c r="M67" i="1"/>
  <c r="N67" i="1" s="1"/>
  <c r="X33" i="1"/>
  <c r="U33" i="1"/>
  <c r="V33" i="1" s="1"/>
  <c r="Q43" i="1"/>
  <c r="R43" i="1" s="1"/>
  <c r="Q40" i="1"/>
  <c r="R40" i="1" s="1"/>
  <c r="N54" i="1"/>
  <c r="M54" i="1"/>
  <c r="Q35" i="1"/>
  <c r="R35" i="1" s="1"/>
  <c r="Q22" i="1"/>
  <c r="R22" i="1" s="1"/>
  <c r="X61" i="1"/>
  <c r="U61" i="1"/>
  <c r="V61" i="1"/>
  <c r="AE27" i="1"/>
  <c r="AF27" i="1" s="1"/>
  <c r="X76" i="1"/>
  <c r="U76" i="1"/>
  <c r="V76" i="1" s="1"/>
  <c r="AE20" i="1"/>
  <c r="AF20" i="1" s="1"/>
  <c r="M66" i="1"/>
  <c r="N66" i="1" s="1"/>
  <c r="Z15" i="1"/>
  <c r="AD15" i="1"/>
  <c r="AD50" i="1"/>
  <c r="Z50" i="1"/>
  <c r="U40" i="1"/>
  <c r="V40" i="1" s="1"/>
  <c r="X40" i="1"/>
  <c r="Q54" i="1"/>
  <c r="R54" i="1"/>
  <c r="V22" i="1"/>
  <c r="U22" i="1"/>
  <c r="X22" i="1"/>
  <c r="AA19" i="1"/>
  <c r="AB19" i="1" s="1"/>
  <c r="M26" i="1"/>
  <c r="N26" i="1" s="1"/>
  <c r="X68" i="1"/>
  <c r="V68" i="1"/>
  <c r="U68" i="1"/>
  <c r="AD62" i="1"/>
  <c r="Z62" i="1"/>
  <c r="N76" i="1"/>
  <c r="M76" i="1"/>
  <c r="AA20" i="1"/>
  <c r="AB20" i="1"/>
  <c r="Q66" i="1"/>
  <c r="R66" i="1"/>
  <c r="Q59" i="1"/>
  <c r="R59" i="1" s="1"/>
  <c r="R34" i="1"/>
  <c r="Q34" i="1"/>
  <c r="AD25" i="1"/>
  <c r="Z25" i="1"/>
  <c r="N29" i="1"/>
  <c r="M29" i="1"/>
  <c r="X54" i="1"/>
  <c r="U54" i="1"/>
  <c r="V54" i="1" s="1"/>
  <c r="AD72" i="1"/>
  <c r="Z72" i="1"/>
  <c r="Q51" i="1"/>
  <c r="R51" i="1" s="1"/>
  <c r="AE19" i="1"/>
  <c r="AF19" i="1" s="1"/>
  <c r="R26" i="1"/>
  <c r="Q26" i="1"/>
  <c r="M68" i="1"/>
  <c r="N68" i="1" s="1"/>
  <c r="Q76" i="1"/>
  <c r="R76" i="1" s="1"/>
  <c r="AD74" i="1"/>
  <c r="Z74" i="1"/>
  <c r="Q55" i="1"/>
  <c r="R55" i="1" s="1"/>
  <c r="X66" i="1"/>
  <c r="U66" i="1"/>
  <c r="V66" i="1" s="1"/>
  <c r="X59" i="1"/>
  <c r="U59" i="1"/>
  <c r="V59" i="1" s="1"/>
  <c r="M28" i="1"/>
  <c r="N28" i="1"/>
  <c r="X34" i="1"/>
  <c r="U34" i="1"/>
  <c r="V34" i="1" s="1"/>
  <c r="AD40" i="1" l="1"/>
  <c r="Z40" i="1"/>
  <c r="AD29" i="1"/>
  <c r="Z29" i="1"/>
  <c r="AA15" i="1"/>
  <c r="AB15" i="1"/>
  <c r="Z70" i="1"/>
  <c r="AD70" i="1"/>
  <c r="Z17" i="1"/>
  <c r="AD17" i="1"/>
  <c r="Z52" i="1"/>
  <c r="AD52" i="1"/>
  <c r="Z46" i="1"/>
  <c r="AD46" i="1"/>
  <c r="AE69" i="1"/>
  <c r="AF69" i="1" s="1"/>
  <c r="AD76" i="1"/>
  <c r="Z76" i="1"/>
  <c r="AD73" i="1"/>
  <c r="Z73" i="1"/>
  <c r="AD68" i="1"/>
  <c r="Z68" i="1"/>
  <c r="AD28" i="1"/>
  <c r="Z28" i="1"/>
  <c r="Z58" i="1"/>
  <c r="AD58" i="1"/>
  <c r="AD47" i="1"/>
  <c r="Z47" i="1"/>
  <c r="AA74" i="1"/>
  <c r="AB74" i="1"/>
  <c r="AA72" i="1"/>
  <c r="AB72" i="1" s="1"/>
  <c r="AA50" i="1"/>
  <c r="AB50" i="1"/>
  <c r="Z24" i="1"/>
  <c r="AD24" i="1"/>
  <c r="AD10" i="1"/>
  <c r="Z10" i="1"/>
  <c r="AD48" i="1"/>
  <c r="Z48" i="1"/>
  <c r="AE32" i="1"/>
  <c r="AF32" i="1" s="1"/>
  <c r="AE72" i="1"/>
  <c r="AF72" i="1" s="1"/>
  <c r="AE50" i="1"/>
  <c r="AF50" i="1" s="1"/>
  <c r="AE57" i="1"/>
  <c r="AF57" i="1" s="1"/>
  <c r="AA37" i="1"/>
  <c r="AB37" i="1" s="1"/>
  <c r="AD49" i="1"/>
  <c r="Z49" i="1"/>
  <c r="AA32" i="1"/>
  <c r="AB32" i="1" s="1"/>
  <c r="AA11" i="1"/>
  <c r="AB11" i="1" s="1"/>
  <c r="AD12" i="1"/>
  <c r="Z12" i="1"/>
  <c r="AD14" i="1"/>
  <c r="Z14" i="1"/>
  <c r="AE15" i="1"/>
  <c r="AF15" i="1" s="1"/>
  <c r="AA57" i="1"/>
  <c r="AB57" i="1" s="1"/>
  <c r="AE37" i="1"/>
  <c r="AF37" i="1" s="1"/>
  <c r="Z26" i="1"/>
  <c r="AD26" i="1"/>
  <c r="AE11" i="1"/>
  <c r="AF11" i="1"/>
  <c r="AD61" i="1"/>
  <c r="Z61" i="1"/>
  <c r="AD54" i="1"/>
  <c r="Z54" i="1"/>
  <c r="Z22" i="1"/>
  <c r="AD22" i="1"/>
  <c r="Z33" i="1"/>
  <c r="AD33" i="1"/>
  <c r="AD38" i="1"/>
  <c r="Z38" i="1"/>
  <c r="AD42" i="1"/>
  <c r="Z42" i="1"/>
  <c r="AA69" i="1"/>
  <c r="AB69" i="1" s="1"/>
  <c r="AD67" i="1"/>
  <c r="Z67" i="1"/>
  <c r="Z35" i="1"/>
  <c r="AD35" i="1"/>
  <c r="AA65" i="1"/>
  <c r="AB65" i="1" s="1"/>
  <c r="AD36" i="1"/>
  <c r="Z36" i="1"/>
  <c r="AD59" i="1"/>
  <c r="Z59" i="1"/>
  <c r="AE65" i="1"/>
  <c r="AF65" i="1" s="1"/>
  <c r="AD55" i="1"/>
  <c r="Z55" i="1"/>
  <c r="AD51" i="1"/>
  <c r="Z51" i="1"/>
  <c r="AD30" i="1"/>
  <c r="Z30" i="1"/>
  <c r="Z64" i="1"/>
  <c r="AD64" i="1"/>
  <c r="AE74" i="1"/>
  <c r="AF74" i="1" s="1"/>
  <c r="AA25" i="1"/>
  <c r="AB25" i="1"/>
  <c r="AA62" i="1"/>
  <c r="AB62" i="1"/>
  <c r="AD43" i="1"/>
  <c r="Z43" i="1"/>
  <c r="AD21" i="1"/>
  <c r="Z21" i="1"/>
  <c r="AD13" i="1"/>
  <c r="Z13" i="1"/>
  <c r="AD53" i="1"/>
  <c r="Z53" i="1"/>
  <c r="AD71" i="1"/>
  <c r="Z71" i="1"/>
  <c r="AD63" i="1"/>
  <c r="Z63" i="1"/>
  <c r="AE25" i="1"/>
  <c r="AF25" i="1"/>
  <c r="AE62" i="1"/>
  <c r="AF62" i="1" s="1"/>
  <c r="Z18" i="1"/>
  <c r="AD18" i="1"/>
  <c r="AE16" i="1"/>
  <c r="AF16" i="1" s="1"/>
  <c r="AE23" i="1"/>
  <c r="AF23" i="1" s="1"/>
  <c r="AA31" i="1"/>
  <c r="AB31" i="1" s="1"/>
  <c r="AD75" i="1"/>
  <c r="Z75" i="1"/>
  <c r="AD41" i="1"/>
  <c r="Z41" i="1"/>
  <c r="AA60" i="1"/>
  <c r="AB60" i="1" s="1"/>
  <c r="Z34" i="1"/>
  <c r="AD34" i="1"/>
  <c r="AD66" i="1"/>
  <c r="Z66" i="1"/>
  <c r="AA16" i="1"/>
  <c r="AB16" i="1" s="1"/>
  <c r="AA23" i="1"/>
  <c r="AB23" i="1" s="1"/>
  <c r="AE31" i="1"/>
  <c r="AF31" i="1" s="1"/>
  <c r="Z45" i="1"/>
  <c r="AD45" i="1"/>
  <c r="AE60" i="1"/>
  <c r="AF60" i="1" s="1"/>
  <c r="AA24" i="1" l="1"/>
  <c r="AB24" i="1"/>
  <c r="AE68" i="1"/>
  <c r="AF68" i="1" s="1"/>
  <c r="AE13" i="1"/>
  <c r="AF13" i="1"/>
  <c r="AA70" i="1"/>
  <c r="AB70" i="1" s="1"/>
  <c r="AA66" i="1"/>
  <c r="AB66" i="1" s="1"/>
  <c r="AA71" i="1"/>
  <c r="AB71" i="1" s="1"/>
  <c r="AA61" i="1"/>
  <c r="AB61" i="1" s="1"/>
  <c r="AA14" i="1"/>
  <c r="AB14" i="1"/>
  <c r="AE24" i="1"/>
  <c r="AF24" i="1" s="1"/>
  <c r="AE52" i="1"/>
  <c r="AF52" i="1" s="1"/>
  <c r="AE66" i="1"/>
  <c r="AF66" i="1" s="1"/>
  <c r="AE71" i="1"/>
  <c r="AF71" i="1" s="1"/>
  <c r="AE61" i="1"/>
  <c r="AF61" i="1" s="1"/>
  <c r="AE28" i="1"/>
  <c r="AF28" i="1" s="1"/>
  <c r="AA52" i="1"/>
  <c r="AB52" i="1" s="1"/>
  <c r="AE34" i="1"/>
  <c r="AF34" i="1" s="1"/>
  <c r="AA53" i="1"/>
  <c r="AB53" i="1" s="1"/>
  <c r="AA59" i="1"/>
  <c r="AB59" i="1" s="1"/>
  <c r="AA42" i="1"/>
  <c r="AB42" i="1" s="1"/>
  <c r="AE17" i="1"/>
  <c r="AF17" i="1"/>
  <c r="AA34" i="1"/>
  <c r="AB34" i="1" s="1"/>
  <c r="AE53" i="1"/>
  <c r="AF53" i="1" s="1"/>
  <c r="AE42" i="1"/>
  <c r="AF42" i="1"/>
  <c r="AE12" i="1"/>
  <c r="AF12" i="1" s="1"/>
  <c r="AA17" i="1"/>
  <c r="AB17" i="1"/>
  <c r="AE45" i="1"/>
  <c r="AF45" i="1" s="1"/>
  <c r="AE18" i="1"/>
  <c r="AF18" i="1"/>
  <c r="AA13" i="1"/>
  <c r="AB13" i="1"/>
  <c r="AE64" i="1"/>
  <c r="AF64" i="1" s="1"/>
  <c r="AA36" i="1"/>
  <c r="AB36" i="1" s="1"/>
  <c r="AA38" i="1"/>
  <c r="AB38" i="1" s="1"/>
  <c r="AE26" i="1"/>
  <c r="AF26" i="1"/>
  <c r="AA73" i="1"/>
  <c r="AB73" i="1" s="1"/>
  <c r="AE70" i="1"/>
  <c r="AF70" i="1" s="1"/>
  <c r="AA45" i="1"/>
  <c r="AB45" i="1" s="1"/>
  <c r="AA18" i="1"/>
  <c r="AB18" i="1"/>
  <c r="AA64" i="1"/>
  <c r="AB64" i="1" s="1"/>
  <c r="AE36" i="1"/>
  <c r="AF36" i="1" s="1"/>
  <c r="AE38" i="1"/>
  <c r="AF38" i="1" s="1"/>
  <c r="AA26" i="1"/>
  <c r="AB26" i="1" s="1"/>
  <c r="AE73" i="1"/>
  <c r="AF73" i="1" s="1"/>
  <c r="AA41" i="1"/>
  <c r="AB41" i="1"/>
  <c r="AA21" i="1"/>
  <c r="AB21" i="1"/>
  <c r="AA30" i="1"/>
  <c r="AB30" i="1" s="1"/>
  <c r="AE33" i="1"/>
  <c r="AF33" i="1" s="1"/>
  <c r="AA76" i="1"/>
  <c r="AB76" i="1" s="1"/>
  <c r="AE41" i="1"/>
  <c r="AF41" i="1" s="1"/>
  <c r="AE21" i="1"/>
  <c r="AF21" i="1"/>
  <c r="AE30" i="1"/>
  <c r="AF30" i="1"/>
  <c r="AA33" i="1"/>
  <c r="AB33" i="1" s="1"/>
  <c r="AE76" i="1"/>
  <c r="AF76" i="1" s="1"/>
  <c r="AA28" i="1"/>
  <c r="AB28" i="1" s="1"/>
  <c r="AA68" i="1"/>
  <c r="AB68" i="1" s="1"/>
  <c r="AA75" i="1"/>
  <c r="AB75" i="1" s="1"/>
  <c r="AA51" i="1"/>
  <c r="AB51" i="1" s="1"/>
  <c r="AE22" i="1"/>
  <c r="AF22" i="1"/>
  <c r="AA49" i="1"/>
  <c r="AB49" i="1" s="1"/>
  <c r="AA47" i="1"/>
  <c r="AB47" i="1" s="1"/>
  <c r="AA29" i="1"/>
  <c r="AB29" i="1" s="1"/>
  <c r="AE75" i="1"/>
  <c r="AF75" i="1" s="1"/>
  <c r="AE51" i="1"/>
  <c r="AF51" i="1"/>
  <c r="AA22" i="1"/>
  <c r="AB22" i="1"/>
  <c r="AE49" i="1"/>
  <c r="AF49" i="1" s="1"/>
  <c r="AE47" i="1"/>
  <c r="AF47" i="1"/>
  <c r="AA63" i="1"/>
  <c r="AB63" i="1" s="1"/>
  <c r="AA55" i="1"/>
  <c r="AB55" i="1" s="1"/>
  <c r="AA67" i="1"/>
  <c r="AB67" i="1" s="1"/>
  <c r="AA54" i="1"/>
  <c r="AB54" i="1" s="1"/>
  <c r="AA10" i="1"/>
  <c r="AB10" i="1"/>
  <c r="AE58" i="1"/>
  <c r="AF58" i="1" s="1"/>
  <c r="AE46" i="1"/>
  <c r="AF46" i="1" s="1"/>
  <c r="AA40" i="1"/>
  <c r="AB40" i="1" s="1"/>
  <c r="AE14" i="1"/>
  <c r="AF14" i="1"/>
  <c r="AA12" i="1"/>
  <c r="AB12" i="1"/>
  <c r="AE59" i="1"/>
  <c r="AF59" i="1" s="1"/>
  <c r="AA43" i="1"/>
  <c r="AB43" i="1" s="1"/>
  <c r="AE35" i="1"/>
  <c r="AF35" i="1" s="1"/>
  <c r="AA48" i="1"/>
  <c r="AB48" i="1" s="1"/>
  <c r="AE43" i="1"/>
  <c r="AF43" i="1" s="1"/>
  <c r="AA35" i="1"/>
  <c r="AB35" i="1" s="1"/>
  <c r="AE48" i="1"/>
  <c r="AF48" i="1" s="1"/>
  <c r="AE29" i="1"/>
  <c r="AF29" i="1" s="1"/>
  <c r="AE63" i="1"/>
  <c r="AF63" i="1"/>
  <c r="AE55" i="1"/>
  <c r="AF55" i="1"/>
  <c r="AE67" i="1"/>
  <c r="AF67" i="1"/>
  <c r="AE54" i="1"/>
  <c r="AF54" i="1" s="1"/>
  <c r="AE10" i="1"/>
  <c r="AF10" i="1"/>
  <c r="AA58" i="1"/>
  <c r="AB58" i="1" s="1"/>
  <c r="AA46" i="1"/>
  <c r="AB46" i="1" s="1"/>
  <c r="AE40" i="1"/>
  <c r="AF40" i="1" s="1"/>
</calcChain>
</file>

<file path=xl/sharedStrings.xml><?xml version="1.0" encoding="utf-8"?>
<sst xmlns="http://schemas.openxmlformats.org/spreadsheetml/2006/main" count="107" uniqueCount="102">
  <si>
    <t>DISTRITO ESPECIAL DE CIENCIA, TECNOLOGIA E INNOVACION DE MEDELLIN</t>
  </si>
  <si>
    <t xml:space="preserve">SECRETARIA DE MOVILIDAD </t>
  </si>
  <si>
    <t>Tarifas por concepto de derechos de tránsito, servicios y especies venales</t>
  </si>
  <si>
    <t>CALCULO UNIDADES EN UVT</t>
  </si>
  <si>
    <t>TARIFAS 2024</t>
  </si>
  <si>
    <t>TARIFAS 2025</t>
  </si>
  <si>
    <t>Orden</t>
  </si>
  <si>
    <t>Concepto</t>
  </si>
  <si>
    <t>SMMLV
2020</t>
  </si>
  <si>
    <t>SMLDV
2020</t>
  </si>
  <si>
    <t>Tarifa</t>
  </si>
  <si>
    <t>Valor Servicio
2020</t>
  </si>
  <si>
    <t>IVA</t>
  </si>
  <si>
    <t>Valor Total servicio 2020</t>
  </si>
  <si>
    <t>VALOR UVT 2020</t>
  </si>
  <si>
    <t>Calculo Unidades en  UVT</t>
  </si>
  <si>
    <t>Valor UVT 2021</t>
  </si>
  <si>
    <t>Valor Servicio
2021</t>
  </si>
  <si>
    <t>Valor Total servicio 2021</t>
  </si>
  <si>
    <t>Valor UVT 2022</t>
  </si>
  <si>
    <t>Valor Servicio
2022</t>
  </si>
  <si>
    <t>Valor Total servicio 2022</t>
  </si>
  <si>
    <t>Valor UVT 2023</t>
  </si>
  <si>
    <t>Valor Servicio
2023</t>
  </si>
  <si>
    <t>Valor Total servicio   2023</t>
  </si>
  <si>
    <t>Valor UVB  2023</t>
  </si>
  <si>
    <t>Calculo Unidades en  UVB</t>
  </si>
  <si>
    <t>Valor UVB  2024</t>
  </si>
  <si>
    <t>Valor Servicio
2024</t>
  </si>
  <si>
    <t>Valor Total servicio    2024</t>
  </si>
  <si>
    <t>Valor UVB  2025</t>
  </si>
  <si>
    <t>Valor Servicio
2025</t>
  </si>
  <si>
    <t>Valor Total servicio    2025</t>
  </si>
  <si>
    <t>Servicio de Parqueadero y custodia</t>
  </si>
  <si>
    <t>Parqueadero por ambulancia</t>
  </si>
  <si>
    <t>Parqueadero bicicleta</t>
  </si>
  <si>
    <t>Parqueadero bulldozer</t>
  </si>
  <si>
    <t>Parqueadero cargador</t>
  </si>
  <si>
    <t>Parqueadero ciclomotor</t>
  </si>
  <si>
    <t>Parqueadero compactadora</t>
  </si>
  <si>
    <t>Parqueadero cross</t>
  </si>
  <si>
    <t>Parqueadero cuadriciclo</t>
  </si>
  <si>
    <t>Parqueadero cuatrimoto</t>
  </si>
  <si>
    <t>Parqueadero montacarga</t>
  </si>
  <si>
    <t>Parqueadero motocarro</t>
  </si>
  <si>
    <t>Parqueadero motocicleta</t>
  </si>
  <si>
    <t>Parqueadero mototriciclo</t>
  </si>
  <si>
    <t>Parqueadero motociclo</t>
  </si>
  <si>
    <t>Parqueadero motoneta</t>
  </si>
  <si>
    <t>Parqueadero automóvil</t>
  </si>
  <si>
    <t>Parqueadero camioneta</t>
  </si>
  <si>
    <t>Parqueadero campero</t>
  </si>
  <si>
    <t>Parqueadero bus</t>
  </si>
  <si>
    <t>Parqueadero buseta</t>
  </si>
  <si>
    <t>Parqueadero microbús</t>
  </si>
  <si>
    <t>Parqueadero minibús</t>
  </si>
  <si>
    <t>Parqueadero camión</t>
  </si>
  <si>
    <t>Parqueadero tracto camión</t>
  </si>
  <si>
    <t>Parqueadero tracto camión remolque</t>
  </si>
  <si>
    <t>Parqueadero tractor</t>
  </si>
  <si>
    <t>Parqueadero trilladora</t>
  </si>
  <si>
    <t>Parqueadero volqueta</t>
  </si>
  <si>
    <t>Parqueadero volqueta troque</t>
  </si>
  <si>
    <t>Parqueadero maquinaria agrícola e industrial</t>
  </si>
  <si>
    <t>Parqueadero excavadora</t>
  </si>
  <si>
    <t>Parqueadero retroexcavadora</t>
  </si>
  <si>
    <t>Parqueadero tracción animal</t>
  </si>
  <si>
    <t>Parqueadero triciclo</t>
  </si>
  <si>
    <t>Parqueadero tricimoto</t>
  </si>
  <si>
    <t>Costo/Erogación de Grúa</t>
  </si>
  <si>
    <t>Grúa para bicicleta</t>
  </si>
  <si>
    <t>Grúa para cargador</t>
  </si>
  <si>
    <t>Grúa para mini cargador</t>
  </si>
  <si>
    <t>Grúa para ciclomotor</t>
  </si>
  <si>
    <t>Grúa para compactadora</t>
  </si>
  <si>
    <t>Grúa para cuadriciclo</t>
  </si>
  <si>
    <t>Grúa para cuatrimoto</t>
  </si>
  <si>
    <t>Grúa para motocarro</t>
  </si>
  <si>
    <t>Grúa para mototriciclo</t>
  </si>
  <si>
    <t>Grúa para motociclo</t>
  </si>
  <si>
    <t>Grúa para motoneta</t>
  </si>
  <si>
    <t>Grúa para motocicleta</t>
  </si>
  <si>
    <t>Grúa para tricimoto</t>
  </si>
  <si>
    <t>Grúa para trilladora</t>
  </si>
  <si>
    <t>Grúa para automóvil</t>
  </si>
  <si>
    <t>Grúa para camioneta</t>
  </si>
  <si>
    <t>Grúa para campero</t>
  </si>
  <si>
    <t>Grúa para bus</t>
  </si>
  <si>
    <t>Grúa para microbús</t>
  </si>
  <si>
    <t>Grúa para buseta</t>
  </si>
  <si>
    <t>Grúa para camión</t>
  </si>
  <si>
    <t>Grúa para camión doble troque</t>
  </si>
  <si>
    <t>Grúa para tracto camión</t>
  </si>
  <si>
    <t>Grúa para tracto camión remolque</t>
  </si>
  <si>
    <t>Grúa para volqueta</t>
  </si>
  <si>
    <t>Grúa para volqueta doble troque</t>
  </si>
  <si>
    <t>Grúa para maquiraria agrícola e industrial</t>
  </si>
  <si>
    <t>Grúa para tracción animal</t>
  </si>
  <si>
    <t>Grúa para tractor</t>
  </si>
  <si>
    <t>Grúa para triciclo</t>
  </si>
  <si>
    <t>Grúa para excavadora</t>
  </si>
  <si>
    <t>Grúa para retroexcavadora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</si>
</sst>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0" fillId="0" borderId="4" xfId="0" applyNumberFormat="1" applyBorder="1" applyAlignment="1">
      <alignment horizontal="center"/>
    </xf>
    <xf numFmtId="4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top" shrinkToFi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E754-2330-45E5-B8BC-71716CA29EC5}">
  <dimension ref="A1:AF76"/>
  <sheetViews>
    <sheetView tabSelected="1" zoomScale="86" workbookViewId="0">
      <pane xSplit="2" ySplit="8" topLeftCell="AB9" activePane="bottomRight" state="frozen"/>
      <selection pane="topRight" activeCell="C1" sqref="C1"/>
      <selection pane="bottomLeft" activeCell="A9" sqref="A9"/>
      <selection pane="bottomRight" activeCell="AG8" sqref="AG8"/>
    </sheetView>
  </sheetViews>
  <sheetFormatPr baseColWidth="10" defaultRowHeight="12.5"/>
  <cols>
    <col min="2" max="2" width="34.36328125" bestFit="1" customWidth="1"/>
  </cols>
  <sheetData>
    <row r="1" spans="1:32" s="2" customFormat="1" ht="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38.2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s="2" customFormat="1" ht="13.5" thickBot="1">
      <c r="A4" s="4" t="s">
        <v>3</v>
      </c>
      <c r="B4" s="5"/>
      <c r="C4" s="5"/>
      <c r="D4" s="5"/>
      <c r="E4" s="5"/>
      <c r="F4" s="5"/>
      <c r="G4" s="5"/>
      <c r="H4" s="5"/>
      <c r="I4" s="5"/>
      <c r="J4" s="6"/>
      <c r="K4" s="7">
        <v>2021</v>
      </c>
      <c r="L4" s="7"/>
      <c r="M4" s="7"/>
      <c r="N4" s="7"/>
      <c r="O4" s="7">
        <v>2022</v>
      </c>
      <c r="P4" s="7"/>
      <c r="Q4" s="7"/>
      <c r="R4" s="7"/>
      <c r="S4" s="7">
        <v>2023</v>
      </c>
      <c r="T4" s="7"/>
      <c r="U4" s="7"/>
      <c r="V4" s="7"/>
      <c r="W4" s="8"/>
      <c r="X4" s="7" t="s">
        <v>4</v>
      </c>
      <c r="Y4" s="7"/>
      <c r="Z4" s="7"/>
      <c r="AA4" s="7"/>
      <c r="AB4" s="7"/>
      <c r="AC4" s="7" t="s">
        <v>5</v>
      </c>
      <c r="AD4" s="7"/>
      <c r="AE4" s="7"/>
      <c r="AF4" s="7"/>
    </row>
    <row r="5" spans="1:32" s="2" customFormat="1" ht="54" customHeight="1" thickBot="1">
      <c r="A5" s="9" t="s">
        <v>6</v>
      </c>
      <c r="B5" s="9" t="s">
        <v>7</v>
      </c>
      <c r="C5" s="10" t="s">
        <v>8</v>
      </c>
      <c r="D5" s="10" t="s">
        <v>9</v>
      </c>
      <c r="E5" s="9" t="s">
        <v>10</v>
      </c>
      <c r="F5" s="10" t="s">
        <v>11</v>
      </c>
      <c r="G5" s="9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 t="s">
        <v>17</v>
      </c>
      <c r="M5" s="11" t="s">
        <v>12</v>
      </c>
      <c r="N5" s="10" t="s">
        <v>18</v>
      </c>
      <c r="O5" s="10" t="s">
        <v>19</v>
      </c>
      <c r="P5" s="10" t="s">
        <v>20</v>
      </c>
      <c r="Q5" s="11" t="s">
        <v>12</v>
      </c>
      <c r="R5" s="10" t="s">
        <v>21</v>
      </c>
      <c r="S5" s="10" t="s">
        <v>22</v>
      </c>
      <c r="T5" s="10" t="s">
        <v>23</v>
      </c>
      <c r="U5" s="11" t="s">
        <v>12</v>
      </c>
      <c r="V5" s="10" t="s">
        <v>24</v>
      </c>
      <c r="W5" s="12" t="s">
        <v>25</v>
      </c>
      <c r="X5" s="13" t="s">
        <v>26</v>
      </c>
      <c r="Y5" s="14" t="s">
        <v>27</v>
      </c>
      <c r="Z5" s="15" t="s">
        <v>28</v>
      </c>
      <c r="AA5" s="16" t="s">
        <v>12</v>
      </c>
      <c r="AB5" s="15" t="s">
        <v>29</v>
      </c>
      <c r="AC5" s="13" t="s">
        <v>30</v>
      </c>
      <c r="AD5" s="15" t="s">
        <v>31</v>
      </c>
      <c r="AE5" s="16" t="s">
        <v>12</v>
      </c>
      <c r="AF5" s="15" t="s">
        <v>32</v>
      </c>
    </row>
    <row r="6" spans="1:32" hidden="1"/>
    <row r="8" spans="1:32" s="2" customFormat="1" ht="15" customHeight="1">
      <c r="A8" s="17" t="s">
        <v>33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  <c r="W8" s="19"/>
      <c r="X8" s="20"/>
      <c r="Y8" s="19"/>
      <c r="Z8" s="21"/>
      <c r="AB8" s="21"/>
      <c r="AC8" s="19"/>
      <c r="AD8" s="21"/>
      <c r="AE8" s="21"/>
      <c r="AF8" s="21"/>
    </row>
    <row r="9" spans="1:32" s="2" customFormat="1">
      <c r="A9" s="22">
        <v>125</v>
      </c>
      <c r="B9" s="23" t="s">
        <v>34</v>
      </c>
      <c r="C9" s="21">
        <v>877802</v>
      </c>
      <c r="D9" s="21">
        <f>+C9/30</f>
        <v>29260.066666666666</v>
      </c>
      <c r="E9" s="24">
        <v>0.8</v>
      </c>
      <c r="F9" s="21">
        <f>+MROUND(D9*E9,100)</f>
        <v>23400</v>
      </c>
      <c r="G9" s="21">
        <f>+F9*19%</f>
        <v>4446</v>
      </c>
      <c r="H9" s="21">
        <f>+F9+G9</f>
        <v>27846</v>
      </c>
      <c r="I9" s="21">
        <v>35607</v>
      </c>
      <c r="J9" s="25">
        <f t="shared" ref="J9:J73" si="0">IF(F9/I9&lt;1,ROUND(F9/I9,3),ROUND(F9/I9,2))</f>
        <v>0.65700000000000003</v>
      </c>
      <c r="K9" s="21">
        <v>36308</v>
      </c>
      <c r="L9" s="21">
        <f t="shared" ref="L9:L43" si="1">MROUND(J9*K9,100)</f>
        <v>23900</v>
      </c>
      <c r="M9" s="19">
        <f t="shared" ref="M9:M43" si="2">L9*19%</f>
        <v>4541</v>
      </c>
      <c r="N9" s="19">
        <f t="shared" ref="N9:N43" si="3">+L9+M9</f>
        <v>28441</v>
      </c>
      <c r="O9" s="21">
        <v>38004</v>
      </c>
      <c r="P9" s="21">
        <f>MROUND(J9*O9,100)</f>
        <v>25000</v>
      </c>
      <c r="Q9" s="19">
        <f>P9*19%</f>
        <v>4750</v>
      </c>
      <c r="R9" s="19">
        <f>+P9+Q9</f>
        <v>29750</v>
      </c>
      <c r="S9" s="21">
        <v>42412</v>
      </c>
      <c r="T9" s="21">
        <f>MROUND(J9*S9,100)</f>
        <v>27900</v>
      </c>
      <c r="U9" s="19">
        <f>T9*19%</f>
        <v>5301</v>
      </c>
      <c r="V9" s="19">
        <f>+T9+U9</f>
        <v>33201</v>
      </c>
      <c r="W9" s="19">
        <v>10000</v>
      </c>
      <c r="X9" s="20">
        <f t="shared" ref="X9:X72" si="4">IF(T9/W9&lt;1,ROUND(T9/W9,3),ROUND(T9/W9,2))</f>
        <v>2.79</v>
      </c>
      <c r="Y9" s="19">
        <v>10951</v>
      </c>
      <c r="Z9" s="21">
        <f t="shared" ref="Z9:Z72" si="5">MROUND(X9*Y9,100)</f>
        <v>30600</v>
      </c>
      <c r="AA9" s="19">
        <f>Z9*19%</f>
        <v>5814</v>
      </c>
      <c r="AB9" s="21">
        <f t="shared" ref="AB9:AB73" si="6">+Z9+AA9</f>
        <v>36414</v>
      </c>
      <c r="AC9" s="19">
        <v>11552</v>
      </c>
      <c r="AD9" s="21">
        <f t="shared" ref="AD9:AD72" si="7">MROUND(X9*AC9,100)</f>
        <v>32200</v>
      </c>
      <c r="AE9" s="19">
        <f>AD9*19%</f>
        <v>6118</v>
      </c>
      <c r="AF9" s="21">
        <f t="shared" ref="AF9:AF73" si="8">+AD9+AE9</f>
        <v>38318</v>
      </c>
    </row>
    <row r="10" spans="1:32" s="2" customFormat="1">
      <c r="A10" s="22">
        <v>126</v>
      </c>
      <c r="B10" s="23" t="s">
        <v>35</v>
      </c>
      <c r="C10" s="21">
        <v>877802</v>
      </c>
      <c r="D10" s="21">
        <f t="shared" ref="D10:D43" si="9">+C10/30</f>
        <v>29260.066666666666</v>
      </c>
      <c r="E10" s="24">
        <v>0.3</v>
      </c>
      <c r="F10" s="21">
        <f t="shared" ref="F10:F43" si="10">+MROUND(D10*E10,100)</f>
        <v>8800</v>
      </c>
      <c r="G10" s="21">
        <f t="shared" ref="G10:G43" si="11">+F10*19%</f>
        <v>1672</v>
      </c>
      <c r="H10" s="21">
        <f t="shared" ref="H10:H43" si="12">+F10+G10</f>
        <v>10472</v>
      </c>
      <c r="I10" s="21">
        <v>35607</v>
      </c>
      <c r="J10" s="25">
        <f t="shared" si="0"/>
        <v>0.247</v>
      </c>
      <c r="K10" s="21">
        <v>36308</v>
      </c>
      <c r="L10" s="21">
        <f t="shared" si="1"/>
        <v>9000</v>
      </c>
      <c r="M10" s="19">
        <f t="shared" si="2"/>
        <v>1710</v>
      </c>
      <c r="N10" s="19">
        <f t="shared" si="3"/>
        <v>10710</v>
      </c>
      <c r="O10" s="21">
        <v>38004</v>
      </c>
      <c r="P10" s="21">
        <f t="shared" ref="P10:P43" si="13">MROUND(J10*O10,100)</f>
        <v>9400</v>
      </c>
      <c r="Q10" s="19">
        <f t="shared" ref="Q10:Q74" si="14">P10*19%</f>
        <v>1786</v>
      </c>
      <c r="R10" s="19">
        <f t="shared" ref="R10:R43" si="15">+P10+Q10</f>
        <v>11186</v>
      </c>
      <c r="S10" s="21">
        <v>42412</v>
      </c>
      <c r="T10" s="21">
        <f t="shared" ref="T10:T43" si="16">MROUND(J10*S10,100)</f>
        <v>10500</v>
      </c>
      <c r="U10" s="19">
        <f t="shared" ref="U10:U43" si="17">T10*19%</f>
        <v>1995</v>
      </c>
      <c r="V10" s="19">
        <f t="shared" ref="V10:V43" si="18">+T10+U10</f>
        <v>12495</v>
      </c>
      <c r="W10" s="19">
        <v>10000</v>
      </c>
      <c r="X10" s="20">
        <f t="shared" si="4"/>
        <v>1.05</v>
      </c>
      <c r="Y10" s="19">
        <v>10951</v>
      </c>
      <c r="Z10" s="21">
        <f t="shared" si="5"/>
        <v>11500</v>
      </c>
      <c r="AA10" s="19">
        <f t="shared" ref="AA10:AA43" si="19">Z10*19%</f>
        <v>2185</v>
      </c>
      <c r="AB10" s="21">
        <f t="shared" si="6"/>
        <v>13685</v>
      </c>
      <c r="AC10" s="19">
        <v>11552</v>
      </c>
      <c r="AD10" s="21">
        <f t="shared" si="7"/>
        <v>12100</v>
      </c>
      <c r="AE10" s="19">
        <f t="shared" ref="AE10:AE43" si="20">AD10*19%</f>
        <v>2299</v>
      </c>
      <c r="AF10" s="21">
        <f t="shared" si="8"/>
        <v>14399</v>
      </c>
    </row>
    <row r="11" spans="1:32" s="2" customFormat="1">
      <c r="A11" s="22">
        <v>127</v>
      </c>
      <c r="B11" s="23" t="s">
        <v>36</v>
      </c>
      <c r="C11" s="21">
        <v>877802</v>
      </c>
      <c r="D11" s="21">
        <f t="shared" si="9"/>
        <v>29260.066666666666</v>
      </c>
      <c r="E11" s="24">
        <v>0.8</v>
      </c>
      <c r="F11" s="21">
        <f t="shared" si="10"/>
        <v>23400</v>
      </c>
      <c r="G11" s="21">
        <f t="shared" si="11"/>
        <v>4446</v>
      </c>
      <c r="H11" s="21">
        <f t="shared" si="12"/>
        <v>27846</v>
      </c>
      <c r="I11" s="21">
        <v>35607</v>
      </c>
      <c r="J11" s="25">
        <f t="shared" si="0"/>
        <v>0.65700000000000003</v>
      </c>
      <c r="K11" s="21">
        <v>36308</v>
      </c>
      <c r="L11" s="21">
        <f t="shared" si="1"/>
        <v>23900</v>
      </c>
      <c r="M11" s="19">
        <f t="shared" si="2"/>
        <v>4541</v>
      </c>
      <c r="N11" s="19">
        <f t="shared" si="3"/>
        <v>28441</v>
      </c>
      <c r="O11" s="21">
        <v>38004</v>
      </c>
      <c r="P11" s="21">
        <f t="shared" si="13"/>
        <v>25000</v>
      </c>
      <c r="Q11" s="19">
        <f t="shared" si="14"/>
        <v>4750</v>
      </c>
      <c r="R11" s="19">
        <f t="shared" si="15"/>
        <v>29750</v>
      </c>
      <c r="S11" s="21">
        <v>42412</v>
      </c>
      <c r="T11" s="21">
        <f t="shared" si="16"/>
        <v>27900</v>
      </c>
      <c r="U11" s="19">
        <f t="shared" si="17"/>
        <v>5301</v>
      </c>
      <c r="V11" s="19">
        <f t="shared" si="18"/>
        <v>33201</v>
      </c>
      <c r="W11" s="19">
        <v>10000</v>
      </c>
      <c r="X11" s="20">
        <f t="shared" si="4"/>
        <v>2.79</v>
      </c>
      <c r="Y11" s="19">
        <v>10951</v>
      </c>
      <c r="Z11" s="21">
        <f t="shared" si="5"/>
        <v>30600</v>
      </c>
      <c r="AA11" s="19">
        <f t="shared" si="19"/>
        <v>5814</v>
      </c>
      <c r="AB11" s="21">
        <f t="shared" si="6"/>
        <v>36414</v>
      </c>
      <c r="AC11" s="19">
        <v>11552</v>
      </c>
      <c r="AD11" s="21">
        <f t="shared" si="7"/>
        <v>32200</v>
      </c>
      <c r="AE11" s="19">
        <f t="shared" si="20"/>
        <v>6118</v>
      </c>
      <c r="AF11" s="21">
        <f t="shared" si="8"/>
        <v>38318</v>
      </c>
    </row>
    <row r="12" spans="1:32" s="2" customFormat="1">
      <c r="A12" s="22">
        <v>128</v>
      </c>
      <c r="B12" s="23" t="s">
        <v>37</v>
      </c>
      <c r="C12" s="21">
        <v>877802</v>
      </c>
      <c r="D12" s="21">
        <f t="shared" si="9"/>
        <v>29260.066666666666</v>
      </c>
      <c r="E12" s="24">
        <v>0.8</v>
      </c>
      <c r="F12" s="21">
        <f t="shared" si="10"/>
        <v>23400</v>
      </c>
      <c r="G12" s="21">
        <f t="shared" si="11"/>
        <v>4446</v>
      </c>
      <c r="H12" s="21">
        <f t="shared" si="12"/>
        <v>27846</v>
      </c>
      <c r="I12" s="21">
        <v>35607</v>
      </c>
      <c r="J12" s="25">
        <f t="shared" si="0"/>
        <v>0.65700000000000003</v>
      </c>
      <c r="K12" s="21">
        <v>36308</v>
      </c>
      <c r="L12" s="21">
        <f t="shared" si="1"/>
        <v>23900</v>
      </c>
      <c r="M12" s="19">
        <f t="shared" si="2"/>
        <v>4541</v>
      </c>
      <c r="N12" s="19">
        <f t="shared" si="3"/>
        <v>28441</v>
      </c>
      <c r="O12" s="21">
        <v>38004</v>
      </c>
      <c r="P12" s="21">
        <f t="shared" si="13"/>
        <v>25000</v>
      </c>
      <c r="Q12" s="19">
        <f t="shared" si="14"/>
        <v>4750</v>
      </c>
      <c r="R12" s="19">
        <f t="shared" si="15"/>
        <v>29750</v>
      </c>
      <c r="S12" s="21">
        <v>42412</v>
      </c>
      <c r="T12" s="21">
        <f t="shared" si="16"/>
        <v>27900</v>
      </c>
      <c r="U12" s="19">
        <f t="shared" si="17"/>
        <v>5301</v>
      </c>
      <c r="V12" s="19">
        <f t="shared" si="18"/>
        <v>33201</v>
      </c>
      <c r="W12" s="19">
        <v>10000</v>
      </c>
      <c r="X12" s="20">
        <f t="shared" si="4"/>
        <v>2.79</v>
      </c>
      <c r="Y12" s="19">
        <v>10951</v>
      </c>
      <c r="Z12" s="21">
        <f t="shared" si="5"/>
        <v>30600</v>
      </c>
      <c r="AA12" s="19">
        <f t="shared" si="19"/>
        <v>5814</v>
      </c>
      <c r="AB12" s="21">
        <f t="shared" si="6"/>
        <v>36414</v>
      </c>
      <c r="AC12" s="19">
        <v>11552</v>
      </c>
      <c r="AD12" s="21">
        <f t="shared" si="7"/>
        <v>32200</v>
      </c>
      <c r="AE12" s="19">
        <f t="shared" si="20"/>
        <v>6118</v>
      </c>
      <c r="AF12" s="21">
        <f t="shared" si="8"/>
        <v>38318</v>
      </c>
    </row>
    <row r="13" spans="1:32" s="2" customFormat="1">
      <c r="A13" s="22">
        <v>129</v>
      </c>
      <c r="B13" s="23" t="s">
        <v>38</v>
      </c>
      <c r="C13" s="21">
        <v>877802</v>
      </c>
      <c r="D13" s="21">
        <f t="shared" si="9"/>
        <v>29260.066666666666</v>
      </c>
      <c r="E13" s="24">
        <v>0.4</v>
      </c>
      <c r="F13" s="21">
        <f t="shared" si="10"/>
        <v>11700</v>
      </c>
      <c r="G13" s="21">
        <f t="shared" si="11"/>
        <v>2223</v>
      </c>
      <c r="H13" s="21">
        <f t="shared" si="12"/>
        <v>13923</v>
      </c>
      <c r="I13" s="21">
        <v>35607</v>
      </c>
      <c r="J13" s="25">
        <f t="shared" si="0"/>
        <v>0.32900000000000001</v>
      </c>
      <c r="K13" s="21">
        <v>36308</v>
      </c>
      <c r="L13" s="21">
        <f t="shared" si="1"/>
        <v>11900</v>
      </c>
      <c r="M13" s="19">
        <f t="shared" si="2"/>
        <v>2261</v>
      </c>
      <c r="N13" s="19">
        <f t="shared" si="3"/>
        <v>14161</v>
      </c>
      <c r="O13" s="21">
        <v>38004</v>
      </c>
      <c r="P13" s="21">
        <f t="shared" si="13"/>
        <v>12500</v>
      </c>
      <c r="Q13" s="19">
        <f t="shared" si="14"/>
        <v>2375</v>
      </c>
      <c r="R13" s="19">
        <f t="shared" si="15"/>
        <v>14875</v>
      </c>
      <c r="S13" s="21">
        <v>42412</v>
      </c>
      <c r="T13" s="21">
        <f t="shared" si="16"/>
        <v>14000</v>
      </c>
      <c r="U13" s="19">
        <f t="shared" si="17"/>
        <v>2660</v>
      </c>
      <c r="V13" s="19">
        <f t="shared" si="18"/>
        <v>16660</v>
      </c>
      <c r="W13" s="19">
        <v>10000</v>
      </c>
      <c r="X13" s="20">
        <f t="shared" si="4"/>
        <v>1.4</v>
      </c>
      <c r="Y13" s="19">
        <v>10951</v>
      </c>
      <c r="Z13" s="21">
        <f t="shared" si="5"/>
        <v>15300</v>
      </c>
      <c r="AA13" s="19">
        <f t="shared" si="19"/>
        <v>2907</v>
      </c>
      <c r="AB13" s="21">
        <f t="shared" si="6"/>
        <v>18207</v>
      </c>
      <c r="AC13" s="19">
        <v>11552</v>
      </c>
      <c r="AD13" s="21">
        <f t="shared" si="7"/>
        <v>16200</v>
      </c>
      <c r="AE13" s="19">
        <f t="shared" si="20"/>
        <v>3078</v>
      </c>
      <c r="AF13" s="21">
        <f t="shared" si="8"/>
        <v>19278</v>
      </c>
    </row>
    <row r="14" spans="1:32" s="2" customFormat="1">
      <c r="A14" s="22">
        <v>130</v>
      </c>
      <c r="B14" s="23" t="s">
        <v>39</v>
      </c>
      <c r="C14" s="21">
        <v>877802</v>
      </c>
      <c r="D14" s="21">
        <f t="shared" si="9"/>
        <v>29260.066666666666</v>
      </c>
      <c r="E14" s="24">
        <v>0.8</v>
      </c>
      <c r="F14" s="21">
        <f t="shared" si="10"/>
        <v>23400</v>
      </c>
      <c r="G14" s="21">
        <f t="shared" si="11"/>
        <v>4446</v>
      </c>
      <c r="H14" s="21">
        <f t="shared" si="12"/>
        <v>27846</v>
      </c>
      <c r="I14" s="21">
        <v>35607</v>
      </c>
      <c r="J14" s="25">
        <f t="shared" si="0"/>
        <v>0.65700000000000003</v>
      </c>
      <c r="K14" s="21">
        <v>36308</v>
      </c>
      <c r="L14" s="21">
        <f t="shared" si="1"/>
        <v>23900</v>
      </c>
      <c r="M14" s="19">
        <f t="shared" si="2"/>
        <v>4541</v>
      </c>
      <c r="N14" s="19">
        <f t="shared" si="3"/>
        <v>28441</v>
      </c>
      <c r="O14" s="21">
        <v>38004</v>
      </c>
      <c r="P14" s="21">
        <f t="shared" si="13"/>
        <v>25000</v>
      </c>
      <c r="Q14" s="19">
        <f t="shared" si="14"/>
        <v>4750</v>
      </c>
      <c r="R14" s="19">
        <f t="shared" si="15"/>
        <v>29750</v>
      </c>
      <c r="S14" s="21">
        <v>42412</v>
      </c>
      <c r="T14" s="21">
        <f t="shared" si="16"/>
        <v>27900</v>
      </c>
      <c r="U14" s="19">
        <f t="shared" si="17"/>
        <v>5301</v>
      </c>
      <c r="V14" s="19">
        <f t="shared" si="18"/>
        <v>33201</v>
      </c>
      <c r="W14" s="19">
        <v>10000</v>
      </c>
      <c r="X14" s="20">
        <f t="shared" si="4"/>
        <v>2.79</v>
      </c>
      <c r="Y14" s="19">
        <v>10951</v>
      </c>
      <c r="Z14" s="21">
        <f t="shared" si="5"/>
        <v>30600</v>
      </c>
      <c r="AA14" s="19">
        <f t="shared" si="19"/>
        <v>5814</v>
      </c>
      <c r="AB14" s="21">
        <f t="shared" si="6"/>
        <v>36414</v>
      </c>
      <c r="AC14" s="19">
        <v>11552</v>
      </c>
      <c r="AD14" s="21">
        <f t="shared" si="7"/>
        <v>32200</v>
      </c>
      <c r="AE14" s="19">
        <f t="shared" si="20"/>
        <v>6118</v>
      </c>
      <c r="AF14" s="21">
        <f t="shared" si="8"/>
        <v>38318</v>
      </c>
    </row>
    <row r="15" spans="1:32" s="2" customFormat="1">
      <c r="A15" s="22">
        <v>131</v>
      </c>
      <c r="B15" s="23" t="s">
        <v>40</v>
      </c>
      <c r="C15" s="21">
        <v>877802</v>
      </c>
      <c r="D15" s="21">
        <f t="shared" si="9"/>
        <v>29260.066666666666</v>
      </c>
      <c r="E15" s="24">
        <v>0.4</v>
      </c>
      <c r="F15" s="21">
        <f t="shared" si="10"/>
        <v>11700</v>
      </c>
      <c r="G15" s="21">
        <f t="shared" si="11"/>
        <v>2223</v>
      </c>
      <c r="H15" s="21">
        <f t="shared" si="12"/>
        <v>13923</v>
      </c>
      <c r="I15" s="21">
        <v>35607</v>
      </c>
      <c r="J15" s="25">
        <f t="shared" si="0"/>
        <v>0.32900000000000001</v>
      </c>
      <c r="K15" s="21">
        <v>36308</v>
      </c>
      <c r="L15" s="21">
        <f t="shared" si="1"/>
        <v>11900</v>
      </c>
      <c r="M15" s="19">
        <f t="shared" si="2"/>
        <v>2261</v>
      </c>
      <c r="N15" s="19">
        <f t="shared" si="3"/>
        <v>14161</v>
      </c>
      <c r="O15" s="21">
        <v>38004</v>
      </c>
      <c r="P15" s="21">
        <f t="shared" si="13"/>
        <v>12500</v>
      </c>
      <c r="Q15" s="19">
        <f t="shared" si="14"/>
        <v>2375</v>
      </c>
      <c r="R15" s="19">
        <f t="shared" si="15"/>
        <v>14875</v>
      </c>
      <c r="S15" s="21">
        <v>42412</v>
      </c>
      <c r="T15" s="21">
        <f t="shared" si="16"/>
        <v>14000</v>
      </c>
      <c r="U15" s="19">
        <f t="shared" si="17"/>
        <v>2660</v>
      </c>
      <c r="V15" s="19">
        <f t="shared" si="18"/>
        <v>16660</v>
      </c>
      <c r="W15" s="19">
        <v>10000</v>
      </c>
      <c r="X15" s="20">
        <f t="shared" si="4"/>
        <v>1.4</v>
      </c>
      <c r="Y15" s="19">
        <v>10951</v>
      </c>
      <c r="Z15" s="21">
        <f t="shared" si="5"/>
        <v>15300</v>
      </c>
      <c r="AA15" s="19">
        <f t="shared" si="19"/>
        <v>2907</v>
      </c>
      <c r="AB15" s="21">
        <f t="shared" si="6"/>
        <v>18207</v>
      </c>
      <c r="AC15" s="19">
        <v>11552</v>
      </c>
      <c r="AD15" s="21">
        <f t="shared" si="7"/>
        <v>16200</v>
      </c>
      <c r="AE15" s="19">
        <f t="shared" si="20"/>
        <v>3078</v>
      </c>
      <c r="AF15" s="21">
        <f t="shared" si="8"/>
        <v>19278</v>
      </c>
    </row>
    <row r="16" spans="1:32" s="2" customFormat="1">
      <c r="A16" s="22">
        <v>132</v>
      </c>
      <c r="B16" s="23" t="s">
        <v>41</v>
      </c>
      <c r="C16" s="21">
        <v>877802</v>
      </c>
      <c r="D16" s="21">
        <f t="shared" si="9"/>
        <v>29260.066666666666</v>
      </c>
      <c r="E16" s="24">
        <v>0.8</v>
      </c>
      <c r="F16" s="21">
        <f t="shared" si="10"/>
        <v>23400</v>
      </c>
      <c r="G16" s="21">
        <f t="shared" si="11"/>
        <v>4446</v>
      </c>
      <c r="H16" s="21">
        <f t="shared" si="12"/>
        <v>27846</v>
      </c>
      <c r="I16" s="21">
        <v>35607</v>
      </c>
      <c r="J16" s="25">
        <f t="shared" si="0"/>
        <v>0.65700000000000003</v>
      </c>
      <c r="K16" s="21">
        <v>36308</v>
      </c>
      <c r="L16" s="21">
        <f t="shared" si="1"/>
        <v>23900</v>
      </c>
      <c r="M16" s="19">
        <f t="shared" si="2"/>
        <v>4541</v>
      </c>
      <c r="N16" s="19">
        <f t="shared" si="3"/>
        <v>28441</v>
      </c>
      <c r="O16" s="21">
        <v>38004</v>
      </c>
      <c r="P16" s="21">
        <f t="shared" si="13"/>
        <v>25000</v>
      </c>
      <c r="Q16" s="19">
        <f t="shared" si="14"/>
        <v>4750</v>
      </c>
      <c r="R16" s="19">
        <f t="shared" si="15"/>
        <v>29750</v>
      </c>
      <c r="S16" s="21">
        <v>42412</v>
      </c>
      <c r="T16" s="21">
        <f t="shared" si="16"/>
        <v>27900</v>
      </c>
      <c r="U16" s="19">
        <f t="shared" si="17"/>
        <v>5301</v>
      </c>
      <c r="V16" s="19">
        <f t="shared" si="18"/>
        <v>33201</v>
      </c>
      <c r="W16" s="19">
        <v>10000</v>
      </c>
      <c r="X16" s="20">
        <f t="shared" si="4"/>
        <v>2.79</v>
      </c>
      <c r="Y16" s="19">
        <v>10951</v>
      </c>
      <c r="Z16" s="21">
        <f t="shared" si="5"/>
        <v>30600</v>
      </c>
      <c r="AA16" s="19">
        <f t="shared" si="19"/>
        <v>5814</v>
      </c>
      <c r="AB16" s="21">
        <f t="shared" si="6"/>
        <v>36414</v>
      </c>
      <c r="AC16" s="19">
        <v>11552</v>
      </c>
      <c r="AD16" s="21">
        <f t="shared" si="7"/>
        <v>32200</v>
      </c>
      <c r="AE16" s="19">
        <f t="shared" si="20"/>
        <v>6118</v>
      </c>
      <c r="AF16" s="21">
        <f t="shared" si="8"/>
        <v>38318</v>
      </c>
    </row>
    <row r="17" spans="1:32" s="2" customFormat="1">
      <c r="A17" s="22">
        <v>133</v>
      </c>
      <c r="B17" s="23" t="s">
        <v>42</v>
      </c>
      <c r="C17" s="21">
        <v>877802</v>
      </c>
      <c r="D17" s="21">
        <f t="shared" si="9"/>
        <v>29260.066666666666</v>
      </c>
      <c r="E17" s="24">
        <v>0.8</v>
      </c>
      <c r="F17" s="21">
        <f t="shared" si="10"/>
        <v>23400</v>
      </c>
      <c r="G17" s="21">
        <f t="shared" si="11"/>
        <v>4446</v>
      </c>
      <c r="H17" s="21">
        <f t="shared" si="12"/>
        <v>27846</v>
      </c>
      <c r="I17" s="21">
        <v>35607</v>
      </c>
      <c r="J17" s="25">
        <f t="shared" si="0"/>
        <v>0.65700000000000003</v>
      </c>
      <c r="K17" s="21">
        <v>36308</v>
      </c>
      <c r="L17" s="21">
        <f t="shared" si="1"/>
        <v>23900</v>
      </c>
      <c r="M17" s="19">
        <f t="shared" si="2"/>
        <v>4541</v>
      </c>
      <c r="N17" s="19">
        <f t="shared" si="3"/>
        <v>28441</v>
      </c>
      <c r="O17" s="21">
        <v>38004</v>
      </c>
      <c r="P17" s="21">
        <f t="shared" si="13"/>
        <v>25000</v>
      </c>
      <c r="Q17" s="19">
        <f t="shared" si="14"/>
        <v>4750</v>
      </c>
      <c r="R17" s="19">
        <f t="shared" si="15"/>
        <v>29750</v>
      </c>
      <c r="S17" s="21">
        <v>42412</v>
      </c>
      <c r="T17" s="21">
        <f t="shared" si="16"/>
        <v>27900</v>
      </c>
      <c r="U17" s="19">
        <f t="shared" si="17"/>
        <v>5301</v>
      </c>
      <c r="V17" s="19">
        <f t="shared" si="18"/>
        <v>33201</v>
      </c>
      <c r="W17" s="19">
        <v>10000</v>
      </c>
      <c r="X17" s="20">
        <f t="shared" si="4"/>
        <v>2.79</v>
      </c>
      <c r="Y17" s="19">
        <v>10951</v>
      </c>
      <c r="Z17" s="21">
        <f t="shared" si="5"/>
        <v>30600</v>
      </c>
      <c r="AA17" s="19">
        <f t="shared" si="19"/>
        <v>5814</v>
      </c>
      <c r="AB17" s="21">
        <f t="shared" si="6"/>
        <v>36414</v>
      </c>
      <c r="AC17" s="19">
        <v>11552</v>
      </c>
      <c r="AD17" s="21">
        <f t="shared" si="7"/>
        <v>32200</v>
      </c>
      <c r="AE17" s="19">
        <f t="shared" si="20"/>
        <v>6118</v>
      </c>
      <c r="AF17" s="21">
        <f t="shared" si="8"/>
        <v>38318</v>
      </c>
    </row>
    <row r="18" spans="1:32" s="2" customFormat="1">
      <c r="A18" s="22">
        <v>134</v>
      </c>
      <c r="B18" s="23" t="s">
        <v>43</v>
      </c>
      <c r="C18" s="21">
        <v>877802</v>
      </c>
      <c r="D18" s="21">
        <f t="shared" si="9"/>
        <v>29260.066666666666</v>
      </c>
      <c r="E18" s="24">
        <v>0.8</v>
      </c>
      <c r="F18" s="21">
        <f t="shared" si="10"/>
        <v>23400</v>
      </c>
      <c r="G18" s="21">
        <f t="shared" si="11"/>
        <v>4446</v>
      </c>
      <c r="H18" s="21">
        <f t="shared" si="12"/>
        <v>27846</v>
      </c>
      <c r="I18" s="21">
        <v>35607</v>
      </c>
      <c r="J18" s="25">
        <f t="shared" si="0"/>
        <v>0.65700000000000003</v>
      </c>
      <c r="K18" s="21">
        <v>36308</v>
      </c>
      <c r="L18" s="21">
        <f t="shared" si="1"/>
        <v>23900</v>
      </c>
      <c r="M18" s="19">
        <f t="shared" si="2"/>
        <v>4541</v>
      </c>
      <c r="N18" s="19">
        <f t="shared" si="3"/>
        <v>28441</v>
      </c>
      <c r="O18" s="21">
        <v>38004</v>
      </c>
      <c r="P18" s="21">
        <f t="shared" si="13"/>
        <v>25000</v>
      </c>
      <c r="Q18" s="19">
        <f t="shared" si="14"/>
        <v>4750</v>
      </c>
      <c r="R18" s="19">
        <f t="shared" si="15"/>
        <v>29750</v>
      </c>
      <c r="S18" s="21">
        <v>42412</v>
      </c>
      <c r="T18" s="21">
        <f t="shared" si="16"/>
        <v>27900</v>
      </c>
      <c r="U18" s="19">
        <f t="shared" si="17"/>
        <v>5301</v>
      </c>
      <c r="V18" s="19">
        <f t="shared" si="18"/>
        <v>33201</v>
      </c>
      <c r="W18" s="19">
        <v>10000</v>
      </c>
      <c r="X18" s="20">
        <f t="shared" si="4"/>
        <v>2.79</v>
      </c>
      <c r="Y18" s="19">
        <v>10951</v>
      </c>
      <c r="Z18" s="21">
        <f t="shared" si="5"/>
        <v>30600</v>
      </c>
      <c r="AA18" s="19">
        <f t="shared" si="19"/>
        <v>5814</v>
      </c>
      <c r="AB18" s="21">
        <f t="shared" si="6"/>
        <v>36414</v>
      </c>
      <c r="AC18" s="19">
        <v>11552</v>
      </c>
      <c r="AD18" s="21">
        <f t="shared" si="7"/>
        <v>32200</v>
      </c>
      <c r="AE18" s="19">
        <f t="shared" si="20"/>
        <v>6118</v>
      </c>
      <c r="AF18" s="21">
        <f t="shared" si="8"/>
        <v>38318</v>
      </c>
    </row>
    <row r="19" spans="1:32" s="2" customFormat="1">
      <c r="A19" s="22">
        <v>135</v>
      </c>
      <c r="B19" s="23" t="s">
        <v>44</v>
      </c>
      <c r="C19" s="21">
        <v>877802</v>
      </c>
      <c r="D19" s="21">
        <f t="shared" si="9"/>
        <v>29260.066666666666</v>
      </c>
      <c r="E19" s="24">
        <v>0.4</v>
      </c>
      <c r="F19" s="21">
        <f t="shared" si="10"/>
        <v>11700</v>
      </c>
      <c r="G19" s="21">
        <f t="shared" si="11"/>
        <v>2223</v>
      </c>
      <c r="H19" s="21">
        <f t="shared" si="12"/>
        <v>13923</v>
      </c>
      <c r="I19" s="21">
        <v>35607</v>
      </c>
      <c r="J19" s="25">
        <f t="shared" si="0"/>
        <v>0.32900000000000001</v>
      </c>
      <c r="K19" s="21">
        <v>36308</v>
      </c>
      <c r="L19" s="21">
        <f t="shared" si="1"/>
        <v>11900</v>
      </c>
      <c r="M19" s="19">
        <f t="shared" si="2"/>
        <v>2261</v>
      </c>
      <c r="N19" s="19">
        <f t="shared" si="3"/>
        <v>14161</v>
      </c>
      <c r="O19" s="21">
        <v>38004</v>
      </c>
      <c r="P19" s="21">
        <f t="shared" si="13"/>
        <v>12500</v>
      </c>
      <c r="Q19" s="19">
        <f t="shared" si="14"/>
        <v>2375</v>
      </c>
      <c r="R19" s="19">
        <f t="shared" si="15"/>
        <v>14875</v>
      </c>
      <c r="S19" s="21">
        <v>42412</v>
      </c>
      <c r="T19" s="21">
        <f t="shared" si="16"/>
        <v>14000</v>
      </c>
      <c r="U19" s="19">
        <f t="shared" si="17"/>
        <v>2660</v>
      </c>
      <c r="V19" s="19">
        <f t="shared" si="18"/>
        <v>16660</v>
      </c>
      <c r="W19" s="19">
        <v>10000</v>
      </c>
      <c r="X19" s="20">
        <f t="shared" si="4"/>
        <v>1.4</v>
      </c>
      <c r="Y19" s="19">
        <v>10951</v>
      </c>
      <c r="Z19" s="21">
        <f t="shared" si="5"/>
        <v>15300</v>
      </c>
      <c r="AA19" s="19">
        <f t="shared" si="19"/>
        <v>2907</v>
      </c>
      <c r="AB19" s="21">
        <f t="shared" si="6"/>
        <v>18207</v>
      </c>
      <c r="AC19" s="19">
        <v>11552</v>
      </c>
      <c r="AD19" s="21">
        <f t="shared" si="7"/>
        <v>16200</v>
      </c>
      <c r="AE19" s="19">
        <f t="shared" si="20"/>
        <v>3078</v>
      </c>
      <c r="AF19" s="21">
        <f t="shared" si="8"/>
        <v>19278</v>
      </c>
    </row>
    <row r="20" spans="1:32" s="2" customFormat="1">
      <c r="A20" s="22">
        <v>136</v>
      </c>
      <c r="B20" s="23" t="s">
        <v>45</v>
      </c>
      <c r="C20" s="21">
        <v>877802</v>
      </c>
      <c r="D20" s="21">
        <f t="shared" si="9"/>
        <v>29260.066666666666</v>
      </c>
      <c r="E20" s="24">
        <v>0.4</v>
      </c>
      <c r="F20" s="21">
        <f t="shared" si="10"/>
        <v>11700</v>
      </c>
      <c r="G20" s="21">
        <f t="shared" si="11"/>
        <v>2223</v>
      </c>
      <c r="H20" s="21">
        <f t="shared" si="12"/>
        <v>13923</v>
      </c>
      <c r="I20" s="21">
        <v>35607</v>
      </c>
      <c r="J20" s="25">
        <f t="shared" si="0"/>
        <v>0.32900000000000001</v>
      </c>
      <c r="K20" s="21">
        <v>36308</v>
      </c>
      <c r="L20" s="21">
        <f t="shared" si="1"/>
        <v>11900</v>
      </c>
      <c r="M20" s="19">
        <f t="shared" si="2"/>
        <v>2261</v>
      </c>
      <c r="N20" s="19">
        <f t="shared" si="3"/>
        <v>14161</v>
      </c>
      <c r="O20" s="21">
        <v>38004</v>
      </c>
      <c r="P20" s="21">
        <f t="shared" si="13"/>
        <v>12500</v>
      </c>
      <c r="Q20" s="19">
        <f t="shared" si="14"/>
        <v>2375</v>
      </c>
      <c r="R20" s="19">
        <f t="shared" si="15"/>
        <v>14875</v>
      </c>
      <c r="S20" s="21">
        <v>42412</v>
      </c>
      <c r="T20" s="21">
        <f t="shared" si="16"/>
        <v>14000</v>
      </c>
      <c r="U20" s="19">
        <f t="shared" si="17"/>
        <v>2660</v>
      </c>
      <c r="V20" s="19">
        <f t="shared" si="18"/>
        <v>16660</v>
      </c>
      <c r="W20" s="19">
        <v>10000</v>
      </c>
      <c r="X20" s="20">
        <f t="shared" si="4"/>
        <v>1.4</v>
      </c>
      <c r="Y20" s="19">
        <v>10951</v>
      </c>
      <c r="Z20" s="21">
        <f t="shared" si="5"/>
        <v>15300</v>
      </c>
      <c r="AA20" s="19">
        <f t="shared" si="19"/>
        <v>2907</v>
      </c>
      <c r="AB20" s="21">
        <f t="shared" si="6"/>
        <v>18207</v>
      </c>
      <c r="AC20" s="19">
        <v>11552</v>
      </c>
      <c r="AD20" s="21">
        <f t="shared" si="7"/>
        <v>16200</v>
      </c>
      <c r="AE20" s="19">
        <f t="shared" si="20"/>
        <v>3078</v>
      </c>
      <c r="AF20" s="21">
        <f t="shared" si="8"/>
        <v>19278</v>
      </c>
    </row>
    <row r="21" spans="1:32" s="2" customFormat="1">
      <c r="A21" s="22">
        <v>137</v>
      </c>
      <c r="B21" s="23" t="s">
        <v>46</v>
      </c>
      <c r="C21" s="21">
        <v>877802</v>
      </c>
      <c r="D21" s="21">
        <f t="shared" si="9"/>
        <v>29260.066666666666</v>
      </c>
      <c r="E21" s="24">
        <v>0.4</v>
      </c>
      <c r="F21" s="21">
        <f t="shared" si="10"/>
        <v>11700</v>
      </c>
      <c r="G21" s="21">
        <f t="shared" si="11"/>
        <v>2223</v>
      </c>
      <c r="H21" s="21">
        <f t="shared" si="12"/>
        <v>13923</v>
      </c>
      <c r="I21" s="21">
        <v>35607</v>
      </c>
      <c r="J21" s="25">
        <f t="shared" si="0"/>
        <v>0.32900000000000001</v>
      </c>
      <c r="K21" s="21">
        <v>36308</v>
      </c>
      <c r="L21" s="21">
        <f t="shared" si="1"/>
        <v>11900</v>
      </c>
      <c r="M21" s="19">
        <f t="shared" si="2"/>
        <v>2261</v>
      </c>
      <c r="N21" s="19">
        <f t="shared" si="3"/>
        <v>14161</v>
      </c>
      <c r="O21" s="21">
        <v>38004</v>
      </c>
      <c r="P21" s="21">
        <f t="shared" si="13"/>
        <v>12500</v>
      </c>
      <c r="Q21" s="19">
        <f t="shared" si="14"/>
        <v>2375</v>
      </c>
      <c r="R21" s="19">
        <f t="shared" si="15"/>
        <v>14875</v>
      </c>
      <c r="S21" s="21">
        <v>42412</v>
      </c>
      <c r="T21" s="21">
        <f t="shared" si="16"/>
        <v>14000</v>
      </c>
      <c r="U21" s="19">
        <f t="shared" si="17"/>
        <v>2660</v>
      </c>
      <c r="V21" s="19">
        <f t="shared" si="18"/>
        <v>16660</v>
      </c>
      <c r="W21" s="19">
        <v>10000</v>
      </c>
      <c r="X21" s="20">
        <f t="shared" si="4"/>
        <v>1.4</v>
      </c>
      <c r="Y21" s="19">
        <v>10951</v>
      </c>
      <c r="Z21" s="21">
        <f t="shared" si="5"/>
        <v>15300</v>
      </c>
      <c r="AA21" s="19">
        <f t="shared" si="19"/>
        <v>2907</v>
      </c>
      <c r="AB21" s="21">
        <f t="shared" si="6"/>
        <v>18207</v>
      </c>
      <c r="AC21" s="19">
        <v>11552</v>
      </c>
      <c r="AD21" s="21">
        <f t="shared" si="7"/>
        <v>16200</v>
      </c>
      <c r="AE21" s="19">
        <f t="shared" si="20"/>
        <v>3078</v>
      </c>
      <c r="AF21" s="21">
        <f t="shared" si="8"/>
        <v>19278</v>
      </c>
    </row>
    <row r="22" spans="1:32" s="2" customFormat="1">
      <c r="A22" s="22">
        <v>138</v>
      </c>
      <c r="B22" s="23" t="s">
        <v>47</v>
      </c>
      <c r="C22" s="21">
        <v>877802</v>
      </c>
      <c r="D22" s="21">
        <f t="shared" si="9"/>
        <v>29260.066666666666</v>
      </c>
      <c r="E22" s="24">
        <v>0.4</v>
      </c>
      <c r="F22" s="21">
        <f t="shared" si="10"/>
        <v>11700</v>
      </c>
      <c r="G22" s="21">
        <f t="shared" si="11"/>
        <v>2223</v>
      </c>
      <c r="H22" s="21">
        <f t="shared" si="12"/>
        <v>13923</v>
      </c>
      <c r="I22" s="21">
        <v>35607</v>
      </c>
      <c r="J22" s="25">
        <f t="shared" si="0"/>
        <v>0.32900000000000001</v>
      </c>
      <c r="K22" s="21">
        <v>36308</v>
      </c>
      <c r="L22" s="21">
        <f t="shared" si="1"/>
        <v>11900</v>
      </c>
      <c r="M22" s="19">
        <f t="shared" si="2"/>
        <v>2261</v>
      </c>
      <c r="N22" s="19">
        <f t="shared" si="3"/>
        <v>14161</v>
      </c>
      <c r="O22" s="21">
        <v>38004</v>
      </c>
      <c r="P22" s="21">
        <f t="shared" si="13"/>
        <v>12500</v>
      </c>
      <c r="Q22" s="19">
        <f t="shared" si="14"/>
        <v>2375</v>
      </c>
      <c r="R22" s="19">
        <f t="shared" si="15"/>
        <v>14875</v>
      </c>
      <c r="S22" s="21">
        <v>42412</v>
      </c>
      <c r="T22" s="21">
        <f t="shared" si="16"/>
        <v>14000</v>
      </c>
      <c r="U22" s="19">
        <f t="shared" si="17"/>
        <v>2660</v>
      </c>
      <c r="V22" s="19">
        <f t="shared" si="18"/>
        <v>16660</v>
      </c>
      <c r="W22" s="19">
        <v>10000</v>
      </c>
      <c r="X22" s="20">
        <f t="shared" si="4"/>
        <v>1.4</v>
      </c>
      <c r="Y22" s="19">
        <v>10951</v>
      </c>
      <c r="Z22" s="21">
        <f t="shared" si="5"/>
        <v>15300</v>
      </c>
      <c r="AA22" s="19">
        <f t="shared" si="19"/>
        <v>2907</v>
      </c>
      <c r="AB22" s="21">
        <f t="shared" si="6"/>
        <v>18207</v>
      </c>
      <c r="AC22" s="19">
        <v>11552</v>
      </c>
      <c r="AD22" s="21">
        <f t="shared" si="7"/>
        <v>16200</v>
      </c>
      <c r="AE22" s="19">
        <f t="shared" si="20"/>
        <v>3078</v>
      </c>
      <c r="AF22" s="21">
        <f t="shared" si="8"/>
        <v>19278</v>
      </c>
    </row>
    <row r="23" spans="1:32" s="2" customFormat="1">
      <c r="A23" s="22">
        <v>139</v>
      </c>
      <c r="B23" s="23" t="s">
        <v>48</v>
      </c>
      <c r="C23" s="21">
        <v>877802</v>
      </c>
      <c r="D23" s="21">
        <f t="shared" si="9"/>
        <v>29260.066666666666</v>
      </c>
      <c r="E23" s="24">
        <v>0.4</v>
      </c>
      <c r="F23" s="21">
        <f t="shared" si="10"/>
        <v>11700</v>
      </c>
      <c r="G23" s="21">
        <f t="shared" si="11"/>
        <v>2223</v>
      </c>
      <c r="H23" s="21">
        <f t="shared" si="12"/>
        <v>13923</v>
      </c>
      <c r="I23" s="21">
        <v>35607</v>
      </c>
      <c r="J23" s="25">
        <f t="shared" si="0"/>
        <v>0.32900000000000001</v>
      </c>
      <c r="K23" s="21">
        <v>36308</v>
      </c>
      <c r="L23" s="21">
        <f t="shared" si="1"/>
        <v>11900</v>
      </c>
      <c r="M23" s="19">
        <f t="shared" si="2"/>
        <v>2261</v>
      </c>
      <c r="N23" s="19">
        <f t="shared" si="3"/>
        <v>14161</v>
      </c>
      <c r="O23" s="21">
        <v>38004</v>
      </c>
      <c r="P23" s="21">
        <f t="shared" si="13"/>
        <v>12500</v>
      </c>
      <c r="Q23" s="19">
        <f t="shared" si="14"/>
        <v>2375</v>
      </c>
      <c r="R23" s="19">
        <f t="shared" si="15"/>
        <v>14875</v>
      </c>
      <c r="S23" s="21">
        <v>42412</v>
      </c>
      <c r="T23" s="21">
        <f t="shared" si="16"/>
        <v>14000</v>
      </c>
      <c r="U23" s="19">
        <f t="shared" si="17"/>
        <v>2660</v>
      </c>
      <c r="V23" s="19">
        <f t="shared" si="18"/>
        <v>16660</v>
      </c>
      <c r="W23" s="19">
        <v>10000</v>
      </c>
      <c r="X23" s="20">
        <f t="shared" si="4"/>
        <v>1.4</v>
      </c>
      <c r="Y23" s="19">
        <v>10951</v>
      </c>
      <c r="Z23" s="21">
        <f t="shared" si="5"/>
        <v>15300</v>
      </c>
      <c r="AA23" s="19">
        <f t="shared" si="19"/>
        <v>2907</v>
      </c>
      <c r="AB23" s="21">
        <f t="shared" si="6"/>
        <v>18207</v>
      </c>
      <c r="AC23" s="19">
        <v>11552</v>
      </c>
      <c r="AD23" s="21">
        <f t="shared" si="7"/>
        <v>16200</v>
      </c>
      <c r="AE23" s="19">
        <f t="shared" si="20"/>
        <v>3078</v>
      </c>
      <c r="AF23" s="21">
        <f t="shared" si="8"/>
        <v>19278</v>
      </c>
    </row>
    <row r="24" spans="1:32" s="2" customFormat="1">
      <c r="A24" s="22">
        <v>140</v>
      </c>
      <c r="B24" s="23" t="s">
        <v>49</v>
      </c>
      <c r="C24" s="21">
        <v>877802</v>
      </c>
      <c r="D24" s="21">
        <f t="shared" si="9"/>
        <v>29260.066666666666</v>
      </c>
      <c r="E24" s="24">
        <v>0.8</v>
      </c>
      <c r="F24" s="21">
        <f t="shared" si="10"/>
        <v>23400</v>
      </c>
      <c r="G24" s="21">
        <f t="shared" si="11"/>
        <v>4446</v>
      </c>
      <c r="H24" s="21">
        <f t="shared" si="12"/>
        <v>27846</v>
      </c>
      <c r="I24" s="21">
        <v>35607</v>
      </c>
      <c r="J24" s="25">
        <f t="shared" si="0"/>
        <v>0.65700000000000003</v>
      </c>
      <c r="K24" s="21">
        <v>36308</v>
      </c>
      <c r="L24" s="21">
        <f t="shared" si="1"/>
        <v>23900</v>
      </c>
      <c r="M24" s="19">
        <f t="shared" si="2"/>
        <v>4541</v>
      </c>
      <c r="N24" s="19">
        <f t="shared" si="3"/>
        <v>28441</v>
      </c>
      <c r="O24" s="21">
        <v>38004</v>
      </c>
      <c r="P24" s="21">
        <f t="shared" si="13"/>
        <v>25000</v>
      </c>
      <c r="Q24" s="19">
        <f t="shared" si="14"/>
        <v>4750</v>
      </c>
      <c r="R24" s="19">
        <f t="shared" si="15"/>
        <v>29750</v>
      </c>
      <c r="S24" s="21">
        <v>42412</v>
      </c>
      <c r="T24" s="21">
        <f t="shared" si="16"/>
        <v>27900</v>
      </c>
      <c r="U24" s="19">
        <f t="shared" si="17"/>
        <v>5301</v>
      </c>
      <c r="V24" s="19">
        <f t="shared" si="18"/>
        <v>33201</v>
      </c>
      <c r="W24" s="19">
        <v>10000</v>
      </c>
      <c r="X24" s="20">
        <f t="shared" si="4"/>
        <v>2.79</v>
      </c>
      <c r="Y24" s="19">
        <v>10951</v>
      </c>
      <c r="Z24" s="21">
        <f t="shared" si="5"/>
        <v>30600</v>
      </c>
      <c r="AA24" s="19">
        <f t="shared" si="19"/>
        <v>5814</v>
      </c>
      <c r="AB24" s="21">
        <f t="shared" si="6"/>
        <v>36414</v>
      </c>
      <c r="AC24" s="19">
        <v>11552</v>
      </c>
      <c r="AD24" s="21">
        <f t="shared" si="7"/>
        <v>32200</v>
      </c>
      <c r="AE24" s="19">
        <f t="shared" si="20"/>
        <v>6118</v>
      </c>
      <c r="AF24" s="21">
        <f t="shared" si="8"/>
        <v>38318</v>
      </c>
    </row>
    <row r="25" spans="1:32" s="2" customFormat="1">
      <c r="A25" s="22">
        <v>141</v>
      </c>
      <c r="B25" s="23" t="s">
        <v>50</v>
      </c>
      <c r="C25" s="21">
        <v>877802</v>
      </c>
      <c r="D25" s="21">
        <f t="shared" si="9"/>
        <v>29260.066666666666</v>
      </c>
      <c r="E25" s="24">
        <v>0.8</v>
      </c>
      <c r="F25" s="21">
        <f t="shared" si="10"/>
        <v>23400</v>
      </c>
      <c r="G25" s="21">
        <f t="shared" si="11"/>
        <v>4446</v>
      </c>
      <c r="H25" s="21">
        <f t="shared" si="12"/>
        <v>27846</v>
      </c>
      <c r="I25" s="21">
        <v>35607</v>
      </c>
      <c r="J25" s="25">
        <f t="shared" si="0"/>
        <v>0.65700000000000003</v>
      </c>
      <c r="K25" s="21">
        <v>36308</v>
      </c>
      <c r="L25" s="21">
        <f t="shared" si="1"/>
        <v>23900</v>
      </c>
      <c r="M25" s="19">
        <f t="shared" si="2"/>
        <v>4541</v>
      </c>
      <c r="N25" s="19">
        <f t="shared" si="3"/>
        <v>28441</v>
      </c>
      <c r="O25" s="21">
        <v>38004</v>
      </c>
      <c r="P25" s="21">
        <f t="shared" si="13"/>
        <v>25000</v>
      </c>
      <c r="Q25" s="19">
        <f t="shared" si="14"/>
        <v>4750</v>
      </c>
      <c r="R25" s="19">
        <f t="shared" si="15"/>
        <v>29750</v>
      </c>
      <c r="S25" s="21">
        <v>42412</v>
      </c>
      <c r="T25" s="21">
        <f t="shared" si="16"/>
        <v>27900</v>
      </c>
      <c r="U25" s="19">
        <f t="shared" si="17"/>
        <v>5301</v>
      </c>
      <c r="V25" s="19">
        <f t="shared" si="18"/>
        <v>33201</v>
      </c>
      <c r="W25" s="19">
        <v>10000</v>
      </c>
      <c r="X25" s="20">
        <f t="shared" si="4"/>
        <v>2.79</v>
      </c>
      <c r="Y25" s="19">
        <v>10951</v>
      </c>
      <c r="Z25" s="21">
        <f t="shared" si="5"/>
        <v>30600</v>
      </c>
      <c r="AA25" s="19">
        <f t="shared" si="19"/>
        <v>5814</v>
      </c>
      <c r="AB25" s="21">
        <f t="shared" si="6"/>
        <v>36414</v>
      </c>
      <c r="AC25" s="19">
        <v>11552</v>
      </c>
      <c r="AD25" s="21">
        <f t="shared" si="7"/>
        <v>32200</v>
      </c>
      <c r="AE25" s="19">
        <f t="shared" si="20"/>
        <v>6118</v>
      </c>
      <c r="AF25" s="21">
        <f t="shared" si="8"/>
        <v>38318</v>
      </c>
    </row>
    <row r="26" spans="1:32" s="2" customFormat="1">
      <c r="A26" s="22">
        <v>142</v>
      </c>
      <c r="B26" s="23" t="s">
        <v>51</v>
      </c>
      <c r="C26" s="21">
        <v>877802</v>
      </c>
      <c r="D26" s="21">
        <f t="shared" si="9"/>
        <v>29260.066666666666</v>
      </c>
      <c r="E26" s="24">
        <v>0.8</v>
      </c>
      <c r="F26" s="21">
        <f t="shared" si="10"/>
        <v>23400</v>
      </c>
      <c r="G26" s="21">
        <f t="shared" si="11"/>
        <v>4446</v>
      </c>
      <c r="H26" s="21">
        <f t="shared" si="12"/>
        <v>27846</v>
      </c>
      <c r="I26" s="21">
        <v>35607</v>
      </c>
      <c r="J26" s="25">
        <f t="shared" si="0"/>
        <v>0.65700000000000003</v>
      </c>
      <c r="K26" s="21">
        <v>36308</v>
      </c>
      <c r="L26" s="21">
        <f t="shared" si="1"/>
        <v>23900</v>
      </c>
      <c r="M26" s="19">
        <f t="shared" si="2"/>
        <v>4541</v>
      </c>
      <c r="N26" s="19">
        <f t="shared" si="3"/>
        <v>28441</v>
      </c>
      <c r="O26" s="21">
        <v>38004</v>
      </c>
      <c r="P26" s="21">
        <f t="shared" si="13"/>
        <v>25000</v>
      </c>
      <c r="Q26" s="19">
        <f t="shared" si="14"/>
        <v>4750</v>
      </c>
      <c r="R26" s="19">
        <f t="shared" si="15"/>
        <v>29750</v>
      </c>
      <c r="S26" s="21">
        <v>42412</v>
      </c>
      <c r="T26" s="21">
        <f t="shared" si="16"/>
        <v>27900</v>
      </c>
      <c r="U26" s="19">
        <f t="shared" si="17"/>
        <v>5301</v>
      </c>
      <c r="V26" s="19">
        <f t="shared" si="18"/>
        <v>33201</v>
      </c>
      <c r="W26" s="19">
        <v>10000</v>
      </c>
      <c r="X26" s="20">
        <f t="shared" si="4"/>
        <v>2.79</v>
      </c>
      <c r="Y26" s="19">
        <v>10951</v>
      </c>
      <c r="Z26" s="21">
        <f t="shared" si="5"/>
        <v>30600</v>
      </c>
      <c r="AA26" s="19">
        <f t="shared" si="19"/>
        <v>5814</v>
      </c>
      <c r="AB26" s="21">
        <f t="shared" si="6"/>
        <v>36414</v>
      </c>
      <c r="AC26" s="19">
        <v>11552</v>
      </c>
      <c r="AD26" s="21">
        <f t="shared" si="7"/>
        <v>32200</v>
      </c>
      <c r="AE26" s="19">
        <f t="shared" si="20"/>
        <v>6118</v>
      </c>
      <c r="AF26" s="21">
        <f t="shared" si="8"/>
        <v>38318</v>
      </c>
    </row>
    <row r="27" spans="1:32" s="2" customFormat="1">
      <c r="A27" s="22">
        <v>143</v>
      </c>
      <c r="B27" s="23" t="s">
        <v>52</v>
      </c>
      <c r="C27" s="21">
        <v>877802</v>
      </c>
      <c r="D27" s="21">
        <f t="shared" si="9"/>
        <v>29260.066666666666</v>
      </c>
      <c r="E27" s="24">
        <v>0.8</v>
      </c>
      <c r="F27" s="21">
        <f t="shared" si="10"/>
        <v>23400</v>
      </c>
      <c r="G27" s="21">
        <f t="shared" si="11"/>
        <v>4446</v>
      </c>
      <c r="H27" s="21">
        <f t="shared" si="12"/>
        <v>27846</v>
      </c>
      <c r="I27" s="21">
        <v>35607</v>
      </c>
      <c r="J27" s="25">
        <f t="shared" si="0"/>
        <v>0.65700000000000003</v>
      </c>
      <c r="K27" s="21">
        <v>36308</v>
      </c>
      <c r="L27" s="21">
        <f t="shared" si="1"/>
        <v>23900</v>
      </c>
      <c r="M27" s="19">
        <f t="shared" si="2"/>
        <v>4541</v>
      </c>
      <c r="N27" s="19">
        <f t="shared" si="3"/>
        <v>28441</v>
      </c>
      <c r="O27" s="21">
        <v>38004</v>
      </c>
      <c r="P27" s="21">
        <f t="shared" si="13"/>
        <v>25000</v>
      </c>
      <c r="Q27" s="19">
        <f t="shared" si="14"/>
        <v>4750</v>
      </c>
      <c r="R27" s="19">
        <f t="shared" si="15"/>
        <v>29750</v>
      </c>
      <c r="S27" s="21">
        <v>42412</v>
      </c>
      <c r="T27" s="21">
        <f t="shared" si="16"/>
        <v>27900</v>
      </c>
      <c r="U27" s="19">
        <f t="shared" si="17"/>
        <v>5301</v>
      </c>
      <c r="V27" s="19">
        <f t="shared" si="18"/>
        <v>33201</v>
      </c>
      <c r="W27" s="19">
        <v>10000</v>
      </c>
      <c r="X27" s="20">
        <f t="shared" si="4"/>
        <v>2.79</v>
      </c>
      <c r="Y27" s="19">
        <v>10951</v>
      </c>
      <c r="Z27" s="21">
        <f t="shared" si="5"/>
        <v>30600</v>
      </c>
      <c r="AA27" s="19">
        <f t="shared" si="19"/>
        <v>5814</v>
      </c>
      <c r="AB27" s="21">
        <f t="shared" si="6"/>
        <v>36414</v>
      </c>
      <c r="AC27" s="19">
        <v>11552</v>
      </c>
      <c r="AD27" s="21">
        <f t="shared" si="7"/>
        <v>32200</v>
      </c>
      <c r="AE27" s="19">
        <f t="shared" si="20"/>
        <v>6118</v>
      </c>
      <c r="AF27" s="21">
        <f t="shared" si="8"/>
        <v>38318</v>
      </c>
    </row>
    <row r="28" spans="1:32" s="2" customFormat="1">
      <c r="A28" s="22">
        <v>144</v>
      </c>
      <c r="B28" s="23" t="s">
        <v>53</v>
      </c>
      <c r="C28" s="21">
        <v>877802</v>
      </c>
      <c r="D28" s="21">
        <f t="shared" si="9"/>
        <v>29260.066666666666</v>
      </c>
      <c r="E28" s="24">
        <v>0.8</v>
      </c>
      <c r="F28" s="21">
        <f t="shared" si="10"/>
        <v>23400</v>
      </c>
      <c r="G28" s="21">
        <f t="shared" si="11"/>
        <v>4446</v>
      </c>
      <c r="H28" s="21">
        <f t="shared" si="12"/>
        <v>27846</v>
      </c>
      <c r="I28" s="21">
        <v>35607</v>
      </c>
      <c r="J28" s="25">
        <f t="shared" si="0"/>
        <v>0.65700000000000003</v>
      </c>
      <c r="K28" s="21">
        <v>36308</v>
      </c>
      <c r="L28" s="21">
        <f t="shared" si="1"/>
        <v>23900</v>
      </c>
      <c r="M28" s="19">
        <f t="shared" si="2"/>
        <v>4541</v>
      </c>
      <c r="N28" s="19">
        <f t="shared" si="3"/>
        <v>28441</v>
      </c>
      <c r="O28" s="21">
        <v>38004</v>
      </c>
      <c r="P28" s="21">
        <f t="shared" si="13"/>
        <v>25000</v>
      </c>
      <c r="Q28" s="19">
        <f t="shared" si="14"/>
        <v>4750</v>
      </c>
      <c r="R28" s="19">
        <f t="shared" si="15"/>
        <v>29750</v>
      </c>
      <c r="S28" s="21">
        <v>42412</v>
      </c>
      <c r="T28" s="21">
        <f t="shared" si="16"/>
        <v>27900</v>
      </c>
      <c r="U28" s="19">
        <f t="shared" si="17"/>
        <v>5301</v>
      </c>
      <c r="V28" s="19">
        <f t="shared" si="18"/>
        <v>33201</v>
      </c>
      <c r="W28" s="19">
        <v>10000</v>
      </c>
      <c r="X28" s="20">
        <f t="shared" si="4"/>
        <v>2.79</v>
      </c>
      <c r="Y28" s="19">
        <v>10951</v>
      </c>
      <c r="Z28" s="21">
        <f t="shared" si="5"/>
        <v>30600</v>
      </c>
      <c r="AA28" s="19">
        <f t="shared" si="19"/>
        <v>5814</v>
      </c>
      <c r="AB28" s="21">
        <f t="shared" si="6"/>
        <v>36414</v>
      </c>
      <c r="AC28" s="19">
        <v>11552</v>
      </c>
      <c r="AD28" s="21">
        <f t="shared" si="7"/>
        <v>32200</v>
      </c>
      <c r="AE28" s="19">
        <f t="shared" si="20"/>
        <v>6118</v>
      </c>
      <c r="AF28" s="21">
        <f t="shared" si="8"/>
        <v>38318</v>
      </c>
    </row>
    <row r="29" spans="1:32" s="2" customFormat="1">
      <c r="A29" s="22">
        <v>145</v>
      </c>
      <c r="B29" s="23" t="s">
        <v>54</v>
      </c>
      <c r="C29" s="21">
        <v>877802</v>
      </c>
      <c r="D29" s="21">
        <f t="shared" si="9"/>
        <v>29260.066666666666</v>
      </c>
      <c r="E29" s="24">
        <v>0.8</v>
      </c>
      <c r="F29" s="21">
        <f t="shared" si="10"/>
        <v>23400</v>
      </c>
      <c r="G29" s="21">
        <f t="shared" si="11"/>
        <v>4446</v>
      </c>
      <c r="H29" s="21">
        <f t="shared" si="12"/>
        <v>27846</v>
      </c>
      <c r="I29" s="21">
        <v>35607</v>
      </c>
      <c r="J29" s="25">
        <f t="shared" si="0"/>
        <v>0.65700000000000003</v>
      </c>
      <c r="K29" s="21">
        <v>36308</v>
      </c>
      <c r="L29" s="21">
        <f t="shared" si="1"/>
        <v>23900</v>
      </c>
      <c r="M29" s="19">
        <f t="shared" si="2"/>
        <v>4541</v>
      </c>
      <c r="N29" s="19">
        <f t="shared" si="3"/>
        <v>28441</v>
      </c>
      <c r="O29" s="21">
        <v>38004</v>
      </c>
      <c r="P29" s="21">
        <f t="shared" si="13"/>
        <v>25000</v>
      </c>
      <c r="Q29" s="19">
        <f t="shared" si="14"/>
        <v>4750</v>
      </c>
      <c r="R29" s="19">
        <f t="shared" si="15"/>
        <v>29750</v>
      </c>
      <c r="S29" s="21">
        <v>42412</v>
      </c>
      <c r="T29" s="21">
        <f t="shared" si="16"/>
        <v>27900</v>
      </c>
      <c r="U29" s="19">
        <f t="shared" si="17"/>
        <v>5301</v>
      </c>
      <c r="V29" s="19">
        <f t="shared" si="18"/>
        <v>33201</v>
      </c>
      <c r="W29" s="19">
        <v>10000</v>
      </c>
      <c r="X29" s="20">
        <f t="shared" si="4"/>
        <v>2.79</v>
      </c>
      <c r="Y29" s="19">
        <v>10951</v>
      </c>
      <c r="Z29" s="21">
        <f t="shared" si="5"/>
        <v>30600</v>
      </c>
      <c r="AA29" s="19">
        <f t="shared" si="19"/>
        <v>5814</v>
      </c>
      <c r="AB29" s="21">
        <f t="shared" si="6"/>
        <v>36414</v>
      </c>
      <c r="AC29" s="19">
        <v>11552</v>
      </c>
      <c r="AD29" s="21">
        <f t="shared" si="7"/>
        <v>32200</v>
      </c>
      <c r="AE29" s="19">
        <f t="shared" si="20"/>
        <v>6118</v>
      </c>
      <c r="AF29" s="21">
        <f t="shared" si="8"/>
        <v>38318</v>
      </c>
    </row>
    <row r="30" spans="1:32" s="2" customFormat="1">
      <c r="A30" s="22">
        <v>146</v>
      </c>
      <c r="B30" s="23" t="s">
        <v>55</v>
      </c>
      <c r="C30" s="21">
        <v>877802</v>
      </c>
      <c r="D30" s="21">
        <f t="shared" si="9"/>
        <v>29260.066666666666</v>
      </c>
      <c r="E30" s="24">
        <v>0.8</v>
      </c>
      <c r="F30" s="21">
        <f t="shared" si="10"/>
        <v>23400</v>
      </c>
      <c r="G30" s="21">
        <f t="shared" si="11"/>
        <v>4446</v>
      </c>
      <c r="H30" s="21">
        <f t="shared" si="12"/>
        <v>27846</v>
      </c>
      <c r="I30" s="21">
        <v>35607</v>
      </c>
      <c r="J30" s="25">
        <f t="shared" si="0"/>
        <v>0.65700000000000003</v>
      </c>
      <c r="K30" s="21">
        <v>36308</v>
      </c>
      <c r="L30" s="21">
        <f t="shared" si="1"/>
        <v>23900</v>
      </c>
      <c r="M30" s="19">
        <f t="shared" si="2"/>
        <v>4541</v>
      </c>
      <c r="N30" s="19">
        <f t="shared" si="3"/>
        <v>28441</v>
      </c>
      <c r="O30" s="21">
        <v>38004</v>
      </c>
      <c r="P30" s="21">
        <f t="shared" si="13"/>
        <v>25000</v>
      </c>
      <c r="Q30" s="19">
        <f t="shared" si="14"/>
        <v>4750</v>
      </c>
      <c r="R30" s="19">
        <f t="shared" si="15"/>
        <v>29750</v>
      </c>
      <c r="S30" s="21">
        <v>42412</v>
      </c>
      <c r="T30" s="21">
        <f t="shared" si="16"/>
        <v>27900</v>
      </c>
      <c r="U30" s="19">
        <f t="shared" si="17"/>
        <v>5301</v>
      </c>
      <c r="V30" s="19">
        <f t="shared" si="18"/>
        <v>33201</v>
      </c>
      <c r="W30" s="19">
        <v>10000</v>
      </c>
      <c r="X30" s="20">
        <f t="shared" si="4"/>
        <v>2.79</v>
      </c>
      <c r="Y30" s="19">
        <v>10951</v>
      </c>
      <c r="Z30" s="21">
        <f t="shared" si="5"/>
        <v>30600</v>
      </c>
      <c r="AA30" s="19">
        <f t="shared" si="19"/>
        <v>5814</v>
      </c>
      <c r="AB30" s="21">
        <f t="shared" si="6"/>
        <v>36414</v>
      </c>
      <c r="AC30" s="19">
        <v>11552</v>
      </c>
      <c r="AD30" s="21">
        <f t="shared" si="7"/>
        <v>32200</v>
      </c>
      <c r="AE30" s="19">
        <f t="shared" si="20"/>
        <v>6118</v>
      </c>
      <c r="AF30" s="21">
        <f t="shared" si="8"/>
        <v>38318</v>
      </c>
    </row>
    <row r="31" spans="1:32" s="2" customFormat="1">
      <c r="A31" s="22">
        <v>147</v>
      </c>
      <c r="B31" s="23" t="s">
        <v>56</v>
      </c>
      <c r="C31" s="21">
        <v>877802</v>
      </c>
      <c r="D31" s="21">
        <f t="shared" si="9"/>
        <v>29260.066666666666</v>
      </c>
      <c r="E31" s="24">
        <v>0.8</v>
      </c>
      <c r="F31" s="21">
        <f t="shared" si="10"/>
        <v>23400</v>
      </c>
      <c r="G31" s="21">
        <f t="shared" si="11"/>
        <v>4446</v>
      </c>
      <c r="H31" s="21">
        <f t="shared" si="12"/>
        <v>27846</v>
      </c>
      <c r="I31" s="21">
        <v>35607</v>
      </c>
      <c r="J31" s="25">
        <f t="shared" si="0"/>
        <v>0.65700000000000003</v>
      </c>
      <c r="K31" s="21">
        <v>36308</v>
      </c>
      <c r="L31" s="21">
        <f t="shared" si="1"/>
        <v>23900</v>
      </c>
      <c r="M31" s="19">
        <f t="shared" si="2"/>
        <v>4541</v>
      </c>
      <c r="N31" s="19">
        <f t="shared" si="3"/>
        <v>28441</v>
      </c>
      <c r="O31" s="21">
        <v>38004</v>
      </c>
      <c r="P31" s="21">
        <f t="shared" si="13"/>
        <v>25000</v>
      </c>
      <c r="Q31" s="19">
        <f t="shared" si="14"/>
        <v>4750</v>
      </c>
      <c r="R31" s="19">
        <f t="shared" si="15"/>
        <v>29750</v>
      </c>
      <c r="S31" s="21">
        <v>42412</v>
      </c>
      <c r="T31" s="21">
        <f t="shared" si="16"/>
        <v>27900</v>
      </c>
      <c r="U31" s="19">
        <f t="shared" si="17"/>
        <v>5301</v>
      </c>
      <c r="V31" s="19">
        <f t="shared" si="18"/>
        <v>33201</v>
      </c>
      <c r="W31" s="19">
        <v>10000</v>
      </c>
      <c r="X31" s="20">
        <f t="shared" si="4"/>
        <v>2.79</v>
      </c>
      <c r="Y31" s="19">
        <v>10951</v>
      </c>
      <c r="Z31" s="21">
        <f t="shared" si="5"/>
        <v>30600</v>
      </c>
      <c r="AA31" s="19">
        <f t="shared" si="19"/>
        <v>5814</v>
      </c>
      <c r="AB31" s="21">
        <f t="shared" si="6"/>
        <v>36414</v>
      </c>
      <c r="AC31" s="19">
        <v>11552</v>
      </c>
      <c r="AD31" s="21">
        <f t="shared" si="7"/>
        <v>32200</v>
      </c>
      <c r="AE31" s="19">
        <f t="shared" si="20"/>
        <v>6118</v>
      </c>
      <c r="AF31" s="21">
        <f t="shared" si="8"/>
        <v>38318</v>
      </c>
    </row>
    <row r="32" spans="1:32" s="2" customFormat="1">
      <c r="A32" s="22">
        <v>148</v>
      </c>
      <c r="B32" s="23" t="s">
        <v>57</v>
      </c>
      <c r="C32" s="21">
        <v>877802</v>
      </c>
      <c r="D32" s="21">
        <f t="shared" si="9"/>
        <v>29260.066666666666</v>
      </c>
      <c r="E32" s="24">
        <v>0.8</v>
      </c>
      <c r="F32" s="21">
        <f t="shared" si="10"/>
        <v>23400</v>
      </c>
      <c r="G32" s="21">
        <f t="shared" si="11"/>
        <v>4446</v>
      </c>
      <c r="H32" s="21">
        <f t="shared" si="12"/>
        <v>27846</v>
      </c>
      <c r="I32" s="21">
        <v>35607</v>
      </c>
      <c r="J32" s="25">
        <f t="shared" si="0"/>
        <v>0.65700000000000003</v>
      </c>
      <c r="K32" s="21">
        <v>36308</v>
      </c>
      <c r="L32" s="21">
        <f t="shared" si="1"/>
        <v>23900</v>
      </c>
      <c r="M32" s="19">
        <f t="shared" si="2"/>
        <v>4541</v>
      </c>
      <c r="N32" s="19">
        <f t="shared" si="3"/>
        <v>28441</v>
      </c>
      <c r="O32" s="21">
        <v>38004</v>
      </c>
      <c r="P32" s="21">
        <f t="shared" si="13"/>
        <v>25000</v>
      </c>
      <c r="Q32" s="19">
        <f t="shared" si="14"/>
        <v>4750</v>
      </c>
      <c r="R32" s="19">
        <f t="shared" si="15"/>
        <v>29750</v>
      </c>
      <c r="S32" s="21">
        <v>42412</v>
      </c>
      <c r="T32" s="21">
        <f t="shared" si="16"/>
        <v>27900</v>
      </c>
      <c r="U32" s="19">
        <f t="shared" si="17"/>
        <v>5301</v>
      </c>
      <c r="V32" s="19">
        <f t="shared" si="18"/>
        <v>33201</v>
      </c>
      <c r="W32" s="19">
        <v>10000</v>
      </c>
      <c r="X32" s="20">
        <f t="shared" si="4"/>
        <v>2.79</v>
      </c>
      <c r="Y32" s="19">
        <v>10951</v>
      </c>
      <c r="Z32" s="21">
        <f t="shared" si="5"/>
        <v>30600</v>
      </c>
      <c r="AA32" s="19">
        <f t="shared" si="19"/>
        <v>5814</v>
      </c>
      <c r="AB32" s="21">
        <f t="shared" si="6"/>
        <v>36414</v>
      </c>
      <c r="AC32" s="19">
        <v>11552</v>
      </c>
      <c r="AD32" s="21">
        <f t="shared" si="7"/>
        <v>32200</v>
      </c>
      <c r="AE32" s="19">
        <f t="shared" si="20"/>
        <v>6118</v>
      </c>
      <c r="AF32" s="21">
        <f t="shared" si="8"/>
        <v>38318</v>
      </c>
    </row>
    <row r="33" spans="1:32" s="2" customFormat="1">
      <c r="A33" s="22">
        <v>149</v>
      </c>
      <c r="B33" s="23" t="s">
        <v>58</v>
      </c>
      <c r="C33" s="21">
        <v>877802</v>
      </c>
      <c r="D33" s="21">
        <f t="shared" si="9"/>
        <v>29260.066666666666</v>
      </c>
      <c r="E33" s="24">
        <v>0.8</v>
      </c>
      <c r="F33" s="21">
        <f t="shared" si="10"/>
        <v>23400</v>
      </c>
      <c r="G33" s="21">
        <f t="shared" si="11"/>
        <v>4446</v>
      </c>
      <c r="H33" s="21">
        <f t="shared" si="12"/>
        <v>27846</v>
      </c>
      <c r="I33" s="21">
        <v>35607</v>
      </c>
      <c r="J33" s="25">
        <f t="shared" si="0"/>
        <v>0.65700000000000003</v>
      </c>
      <c r="K33" s="21">
        <v>36308</v>
      </c>
      <c r="L33" s="21">
        <f t="shared" si="1"/>
        <v>23900</v>
      </c>
      <c r="M33" s="19">
        <f t="shared" si="2"/>
        <v>4541</v>
      </c>
      <c r="N33" s="19">
        <f t="shared" si="3"/>
        <v>28441</v>
      </c>
      <c r="O33" s="21">
        <v>38004</v>
      </c>
      <c r="P33" s="21">
        <f t="shared" si="13"/>
        <v>25000</v>
      </c>
      <c r="Q33" s="19">
        <f t="shared" si="14"/>
        <v>4750</v>
      </c>
      <c r="R33" s="19">
        <f t="shared" si="15"/>
        <v>29750</v>
      </c>
      <c r="S33" s="21">
        <v>42412</v>
      </c>
      <c r="T33" s="21">
        <f t="shared" si="16"/>
        <v>27900</v>
      </c>
      <c r="U33" s="19">
        <f t="shared" si="17"/>
        <v>5301</v>
      </c>
      <c r="V33" s="19">
        <f t="shared" si="18"/>
        <v>33201</v>
      </c>
      <c r="W33" s="19">
        <v>10000</v>
      </c>
      <c r="X33" s="20">
        <f t="shared" si="4"/>
        <v>2.79</v>
      </c>
      <c r="Y33" s="19">
        <v>10951</v>
      </c>
      <c r="Z33" s="21">
        <f t="shared" si="5"/>
        <v>30600</v>
      </c>
      <c r="AA33" s="19">
        <f t="shared" si="19"/>
        <v>5814</v>
      </c>
      <c r="AB33" s="21">
        <f t="shared" si="6"/>
        <v>36414</v>
      </c>
      <c r="AC33" s="19">
        <v>11552</v>
      </c>
      <c r="AD33" s="21">
        <f t="shared" si="7"/>
        <v>32200</v>
      </c>
      <c r="AE33" s="19">
        <f t="shared" si="20"/>
        <v>6118</v>
      </c>
      <c r="AF33" s="21">
        <f t="shared" si="8"/>
        <v>38318</v>
      </c>
    </row>
    <row r="34" spans="1:32" s="2" customFormat="1">
      <c r="A34" s="22">
        <v>150</v>
      </c>
      <c r="B34" s="23" t="s">
        <v>59</v>
      </c>
      <c r="C34" s="21">
        <v>877802</v>
      </c>
      <c r="D34" s="21">
        <f t="shared" si="9"/>
        <v>29260.066666666666</v>
      </c>
      <c r="E34" s="24">
        <v>0.8</v>
      </c>
      <c r="F34" s="21">
        <f t="shared" si="10"/>
        <v>23400</v>
      </c>
      <c r="G34" s="21">
        <f t="shared" si="11"/>
        <v>4446</v>
      </c>
      <c r="H34" s="21">
        <f t="shared" si="12"/>
        <v>27846</v>
      </c>
      <c r="I34" s="21">
        <v>35607</v>
      </c>
      <c r="J34" s="25">
        <f t="shared" si="0"/>
        <v>0.65700000000000003</v>
      </c>
      <c r="K34" s="21">
        <v>36308</v>
      </c>
      <c r="L34" s="21">
        <f t="shared" si="1"/>
        <v>23900</v>
      </c>
      <c r="M34" s="19">
        <f t="shared" si="2"/>
        <v>4541</v>
      </c>
      <c r="N34" s="19">
        <f t="shared" si="3"/>
        <v>28441</v>
      </c>
      <c r="O34" s="21">
        <v>38004</v>
      </c>
      <c r="P34" s="21">
        <f t="shared" si="13"/>
        <v>25000</v>
      </c>
      <c r="Q34" s="19">
        <f t="shared" si="14"/>
        <v>4750</v>
      </c>
      <c r="R34" s="19">
        <f t="shared" si="15"/>
        <v>29750</v>
      </c>
      <c r="S34" s="21">
        <v>42412</v>
      </c>
      <c r="T34" s="21">
        <f t="shared" si="16"/>
        <v>27900</v>
      </c>
      <c r="U34" s="19">
        <f t="shared" si="17"/>
        <v>5301</v>
      </c>
      <c r="V34" s="19">
        <f t="shared" si="18"/>
        <v>33201</v>
      </c>
      <c r="W34" s="19">
        <v>10000</v>
      </c>
      <c r="X34" s="20">
        <f t="shared" si="4"/>
        <v>2.79</v>
      </c>
      <c r="Y34" s="19">
        <v>10951</v>
      </c>
      <c r="Z34" s="21">
        <f t="shared" si="5"/>
        <v>30600</v>
      </c>
      <c r="AA34" s="19">
        <f t="shared" si="19"/>
        <v>5814</v>
      </c>
      <c r="AB34" s="21">
        <f t="shared" si="6"/>
        <v>36414</v>
      </c>
      <c r="AC34" s="19">
        <v>11552</v>
      </c>
      <c r="AD34" s="21">
        <f t="shared" si="7"/>
        <v>32200</v>
      </c>
      <c r="AE34" s="19">
        <f t="shared" si="20"/>
        <v>6118</v>
      </c>
      <c r="AF34" s="21">
        <f t="shared" si="8"/>
        <v>38318</v>
      </c>
    </row>
    <row r="35" spans="1:32" s="2" customFormat="1">
      <c r="A35" s="22">
        <v>151</v>
      </c>
      <c r="B35" s="23" t="s">
        <v>60</v>
      </c>
      <c r="C35" s="21">
        <v>877802</v>
      </c>
      <c r="D35" s="21">
        <f t="shared" si="9"/>
        <v>29260.066666666666</v>
      </c>
      <c r="E35" s="24">
        <v>0.8</v>
      </c>
      <c r="F35" s="21">
        <f t="shared" si="10"/>
        <v>23400</v>
      </c>
      <c r="G35" s="21">
        <f t="shared" si="11"/>
        <v>4446</v>
      </c>
      <c r="H35" s="21">
        <f t="shared" si="12"/>
        <v>27846</v>
      </c>
      <c r="I35" s="21">
        <v>35607</v>
      </c>
      <c r="J35" s="25">
        <f t="shared" si="0"/>
        <v>0.65700000000000003</v>
      </c>
      <c r="K35" s="21">
        <v>36308</v>
      </c>
      <c r="L35" s="21">
        <f t="shared" si="1"/>
        <v>23900</v>
      </c>
      <c r="M35" s="19">
        <f t="shared" si="2"/>
        <v>4541</v>
      </c>
      <c r="N35" s="19">
        <f t="shared" si="3"/>
        <v>28441</v>
      </c>
      <c r="O35" s="21">
        <v>38004</v>
      </c>
      <c r="P35" s="21">
        <f t="shared" si="13"/>
        <v>25000</v>
      </c>
      <c r="Q35" s="19">
        <f t="shared" si="14"/>
        <v>4750</v>
      </c>
      <c r="R35" s="19">
        <f t="shared" si="15"/>
        <v>29750</v>
      </c>
      <c r="S35" s="21">
        <v>42412</v>
      </c>
      <c r="T35" s="21">
        <f t="shared" si="16"/>
        <v>27900</v>
      </c>
      <c r="U35" s="19">
        <f t="shared" si="17"/>
        <v>5301</v>
      </c>
      <c r="V35" s="19">
        <f t="shared" si="18"/>
        <v>33201</v>
      </c>
      <c r="W35" s="19">
        <v>10000</v>
      </c>
      <c r="X35" s="20">
        <f t="shared" si="4"/>
        <v>2.79</v>
      </c>
      <c r="Y35" s="19">
        <v>10951</v>
      </c>
      <c r="Z35" s="21">
        <f t="shared" si="5"/>
        <v>30600</v>
      </c>
      <c r="AA35" s="19">
        <f t="shared" si="19"/>
        <v>5814</v>
      </c>
      <c r="AB35" s="21">
        <f t="shared" si="6"/>
        <v>36414</v>
      </c>
      <c r="AC35" s="19">
        <v>11552</v>
      </c>
      <c r="AD35" s="21">
        <f t="shared" si="7"/>
        <v>32200</v>
      </c>
      <c r="AE35" s="19">
        <f t="shared" si="20"/>
        <v>6118</v>
      </c>
      <c r="AF35" s="21">
        <f t="shared" si="8"/>
        <v>38318</v>
      </c>
    </row>
    <row r="36" spans="1:32" s="2" customFormat="1">
      <c r="A36" s="22">
        <v>152</v>
      </c>
      <c r="B36" s="23" t="s">
        <v>61</v>
      </c>
      <c r="C36" s="21">
        <v>877802</v>
      </c>
      <c r="D36" s="21">
        <f t="shared" si="9"/>
        <v>29260.066666666666</v>
      </c>
      <c r="E36" s="24">
        <v>0.8</v>
      </c>
      <c r="F36" s="21">
        <f t="shared" si="10"/>
        <v>23400</v>
      </c>
      <c r="G36" s="21">
        <f t="shared" si="11"/>
        <v>4446</v>
      </c>
      <c r="H36" s="21">
        <f t="shared" si="12"/>
        <v>27846</v>
      </c>
      <c r="I36" s="21">
        <v>35607</v>
      </c>
      <c r="J36" s="25">
        <f t="shared" si="0"/>
        <v>0.65700000000000003</v>
      </c>
      <c r="K36" s="21">
        <v>36308</v>
      </c>
      <c r="L36" s="21">
        <f t="shared" si="1"/>
        <v>23900</v>
      </c>
      <c r="M36" s="19">
        <f t="shared" si="2"/>
        <v>4541</v>
      </c>
      <c r="N36" s="19">
        <f t="shared" si="3"/>
        <v>28441</v>
      </c>
      <c r="O36" s="21">
        <v>38004</v>
      </c>
      <c r="P36" s="21">
        <f t="shared" si="13"/>
        <v>25000</v>
      </c>
      <c r="Q36" s="19">
        <f t="shared" si="14"/>
        <v>4750</v>
      </c>
      <c r="R36" s="19">
        <f t="shared" si="15"/>
        <v>29750</v>
      </c>
      <c r="S36" s="21">
        <v>42412</v>
      </c>
      <c r="T36" s="21">
        <f t="shared" si="16"/>
        <v>27900</v>
      </c>
      <c r="U36" s="19">
        <f t="shared" si="17"/>
        <v>5301</v>
      </c>
      <c r="V36" s="19">
        <f t="shared" si="18"/>
        <v>33201</v>
      </c>
      <c r="W36" s="19">
        <v>10000</v>
      </c>
      <c r="X36" s="20">
        <f t="shared" si="4"/>
        <v>2.79</v>
      </c>
      <c r="Y36" s="19">
        <v>10951</v>
      </c>
      <c r="Z36" s="21">
        <f t="shared" si="5"/>
        <v>30600</v>
      </c>
      <c r="AA36" s="19">
        <f t="shared" si="19"/>
        <v>5814</v>
      </c>
      <c r="AB36" s="21">
        <f t="shared" si="6"/>
        <v>36414</v>
      </c>
      <c r="AC36" s="19">
        <v>11552</v>
      </c>
      <c r="AD36" s="21">
        <f t="shared" si="7"/>
        <v>32200</v>
      </c>
      <c r="AE36" s="19">
        <f t="shared" si="20"/>
        <v>6118</v>
      </c>
      <c r="AF36" s="21">
        <f t="shared" si="8"/>
        <v>38318</v>
      </c>
    </row>
    <row r="37" spans="1:32" s="2" customFormat="1">
      <c r="A37" s="22">
        <v>153</v>
      </c>
      <c r="B37" s="23" t="s">
        <v>62</v>
      </c>
      <c r="C37" s="21">
        <v>877802</v>
      </c>
      <c r="D37" s="21">
        <f t="shared" si="9"/>
        <v>29260.066666666666</v>
      </c>
      <c r="E37" s="24">
        <v>0.8</v>
      </c>
      <c r="F37" s="21">
        <f t="shared" si="10"/>
        <v>23400</v>
      </c>
      <c r="G37" s="21">
        <f t="shared" si="11"/>
        <v>4446</v>
      </c>
      <c r="H37" s="21">
        <f t="shared" si="12"/>
        <v>27846</v>
      </c>
      <c r="I37" s="21">
        <v>35607</v>
      </c>
      <c r="J37" s="25">
        <f t="shared" si="0"/>
        <v>0.65700000000000003</v>
      </c>
      <c r="K37" s="21">
        <v>36308</v>
      </c>
      <c r="L37" s="21">
        <f t="shared" si="1"/>
        <v>23900</v>
      </c>
      <c r="M37" s="19">
        <f t="shared" si="2"/>
        <v>4541</v>
      </c>
      <c r="N37" s="19">
        <f t="shared" si="3"/>
        <v>28441</v>
      </c>
      <c r="O37" s="21">
        <v>38004</v>
      </c>
      <c r="P37" s="21">
        <f t="shared" si="13"/>
        <v>25000</v>
      </c>
      <c r="Q37" s="19">
        <f t="shared" si="14"/>
        <v>4750</v>
      </c>
      <c r="R37" s="19">
        <f t="shared" si="15"/>
        <v>29750</v>
      </c>
      <c r="S37" s="21">
        <v>42412</v>
      </c>
      <c r="T37" s="21">
        <f t="shared" si="16"/>
        <v>27900</v>
      </c>
      <c r="U37" s="19">
        <f t="shared" si="17"/>
        <v>5301</v>
      </c>
      <c r="V37" s="19">
        <f t="shared" si="18"/>
        <v>33201</v>
      </c>
      <c r="W37" s="19">
        <v>10000</v>
      </c>
      <c r="X37" s="20">
        <f t="shared" si="4"/>
        <v>2.79</v>
      </c>
      <c r="Y37" s="19">
        <v>10951</v>
      </c>
      <c r="Z37" s="21">
        <f t="shared" si="5"/>
        <v>30600</v>
      </c>
      <c r="AA37" s="19">
        <f t="shared" si="19"/>
        <v>5814</v>
      </c>
      <c r="AB37" s="21">
        <f t="shared" si="6"/>
        <v>36414</v>
      </c>
      <c r="AC37" s="19">
        <v>11552</v>
      </c>
      <c r="AD37" s="21">
        <f t="shared" si="7"/>
        <v>32200</v>
      </c>
      <c r="AE37" s="19">
        <f t="shared" si="20"/>
        <v>6118</v>
      </c>
      <c r="AF37" s="21">
        <f t="shared" si="8"/>
        <v>38318</v>
      </c>
    </row>
    <row r="38" spans="1:32" s="2" customFormat="1">
      <c r="A38" s="22">
        <v>154</v>
      </c>
      <c r="B38" s="23" t="s">
        <v>63</v>
      </c>
      <c r="C38" s="21">
        <v>877802</v>
      </c>
      <c r="D38" s="21">
        <f t="shared" si="9"/>
        <v>29260.066666666666</v>
      </c>
      <c r="E38" s="24">
        <v>0.8</v>
      </c>
      <c r="F38" s="21">
        <f t="shared" si="10"/>
        <v>23400</v>
      </c>
      <c r="G38" s="21">
        <f t="shared" si="11"/>
        <v>4446</v>
      </c>
      <c r="H38" s="21">
        <f t="shared" si="12"/>
        <v>27846</v>
      </c>
      <c r="I38" s="21">
        <v>35607</v>
      </c>
      <c r="J38" s="25">
        <f t="shared" si="0"/>
        <v>0.65700000000000003</v>
      </c>
      <c r="K38" s="21">
        <v>36308</v>
      </c>
      <c r="L38" s="21">
        <f t="shared" si="1"/>
        <v>23900</v>
      </c>
      <c r="M38" s="19">
        <f t="shared" si="2"/>
        <v>4541</v>
      </c>
      <c r="N38" s="19">
        <f t="shared" si="3"/>
        <v>28441</v>
      </c>
      <c r="O38" s="21">
        <v>38004</v>
      </c>
      <c r="P38" s="21">
        <f t="shared" si="13"/>
        <v>25000</v>
      </c>
      <c r="Q38" s="19">
        <f t="shared" si="14"/>
        <v>4750</v>
      </c>
      <c r="R38" s="19">
        <f t="shared" si="15"/>
        <v>29750</v>
      </c>
      <c r="S38" s="21">
        <v>42412</v>
      </c>
      <c r="T38" s="21">
        <f t="shared" si="16"/>
        <v>27900</v>
      </c>
      <c r="U38" s="19">
        <f t="shared" si="17"/>
        <v>5301</v>
      </c>
      <c r="V38" s="19">
        <f t="shared" si="18"/>
        <v>33201</v>
      </c>
      <c r="W38" s="19">
        <v>10000</v>
      </c>
      <c r="X38" s="20">
        <f t="shared" si="4"/>
        <v>2.79</v>
      </c>
      <c r="Y38" s="19">
        <v>10951</v>
      </c>
      <c r="Z38" s="21">
        <f t="shared" si="5"/>
        <v>30600</v>
      </c>
      <c r="AA38" s="19">
        <f t="shared" si="19"/>
        <v>5814</v>
      </c>
      <c r="AB38" s="21">
        <f t="shared" si="6"/>
        <v>36414</v>
      </c>
      <c r="AC38" s="19">
        <v>11552</v>
      </c>
      <c r="AD38" s="21">
        <f t="shared" si="7"/>
        <v>32200</v>
      </c>
      <c r="AE38" s="19">
        <f t="shared" si="20"/>
        <v>6118</v>
      </c>
      <c r="AF38" s="21">
        <f t="shared" si="8"/>
        <v>38318</v>
      </c>
    </row>
    <row r="39" spans="1:32" s="2" customFormat="1">
      <c r="A39" s="22">
        <v>155</v>
      </c>
      <c r="B39" s="23" t="s">
        <v>64</v>
      </c>
      <c r="C39" s="21">
        <v>877802</v>
      </c>
      <c r="D39" s="21">
        <f t="shared" si="9"/>
        <v>29260.066666666666</v>
      </c>
      <c r="E39" s="24">
        <v>0.8</v>
      </c>
      <c r="F39" s="21">
        <f t="shared" si="10"/>
        <v>23400</v>
      </c>
      <c r="G39" s="21">
        <f t="shared" si="11"/>
        <v>4446</v>
      </c>
      <c r="H39" s="21">
        <f t="shared" si="12"/>
        <v>27846</v>
      </c>
      <c r="I39" s="21">
        <v>35607</v>
      </c>
      <c r="J39" s="25">
        <f t="shared" si="0"/>
        <v>0.65700000000000003</v>
      </c>
      <c r="K39" s="21">
        <v>36308</v>
      </c>
      <c r="L39" s="21">
        <f t="shared" si="1"/>
        <v>23900</v>
      </c>
      <c r="M39" s="19">
        <f t="shared" si="2"/>
        <v>4541</v>
      </c>
      <c r="N39" s="19">
        <f t="shared" si="3"/>
        <v>28441</v>
      </c>
      <c r="O39" s="21">
        <v>38004</v>
      </c>
      <c r="P39" s="21">
        <f t="shared" si="13"/>
        <v>25000</v>
      </c>
      <c r="Q39" s="19">
        <f t="shared" si="14"/>
        <v>4750</v>
      </c>
      <c r="R39" s="19">
        <f t="shared" si="15"/>
        <v>29750</v>
      </c>
      <c r="S39" s="21">
        <v>42412</v>
      </c>
      <c r="T39" s="21">
        <f t="shared" si="16"/>
        <v>27900</v>
      </c>
      <c r="U39" s="19">
        <f t="shared" si="17"/>
        <v>5301</v>
      </c>
      <c r="V39" s="19">
        <f t="shared" si="18"/>
        <v>33201</v>
      </c>
      <c r="W39" s="19">
        <v>10000</v>
      </c>
      <c r="X39" s="20">
        <f t="shared" si="4"/>
        <v>2.79</v>
      </c>
      <c r="Y39" s="19">
        <v>10951</v>
      </c>
      <c r="Z39" s="21">
        <f t="shared" si="5"/>
        <v>30600</v>
      </c>
      <c r="AA39" s="19">
        <f t="shared" si="19"/>
        <v>5814</v>
      </c>
      <c r="AB39" s="21">
        <f t="shared" si="6"/>
        <v>36414</v>
      </c>
      <c r="AC39" s="19">
        <v>11552</v>
      </c>
      <c r="AD39" s="21">
        <f t="shared" si="7"/>
        <v>32200</v>
      </c>
      <c r="AE39" s="19">
        <f t="shared" si="20"/>
        <v>6118</v>
      </c>
      <c r="AF39" s="21">
        <f t="shared" si="8"/>
        <v>38318</v>
      </c>
    </row>
    <row r="40" spans="1:32" s="2" customFormat="1">
      <c r="A40" s="22">
        <v>156</v>
      </c>
      <c r="B40" s="23" t="s">
        <v>65</v>
      </c>
      <c r="C40" s="21">
        <v>877802</v>
      </c>
      <c r="D40" s="21">
        <f t="shared" si="9"/>
        <v>29260.066666666666</v>
      </c>
      <c r="E40" s="24">
        <v>0.8</v>
      </c>
      <c r="F40" s="21">
        <f t="shared" si="10"/>
        <v>23400</v>
      </c>
      <c r="G40" s="21">
        <f t="shared" si="11"/>
        <v>4446</v>
      </c>
      <c r="H40" s="21">
        <f t="shared" si="12"/>
        <v>27846</v>
      </c>
      <c r="I40" s="21">
        <v>35607</v>
      </c>
      <c r="J40" s="25">
        <f t="shared" si="0"/>
        <v>0.65700000000000003</v>
      </c>
      <c r="K40" s="21">
        <v>36308</v>
      </c>
      <c r="L40" s="21">
        <f t="shared" si="1"/>
        <v>23900</v>
      </c>
      <c r="M40" s="19">
        <f t="shared" si="2"/>
        <v>4541</v>
      </c>
      <c r="N40" s="19">
        <f t="shared" si="3"/>
        <v>28441</v>
      </c>
      <c r="O40" s="21">
        <v>38004</v>
      </c>
      <c r="P40" s="21">
        <f t="shared" si="13"/>
        <v>25000</v>
      </c>
      <c r="Q40" s="19">
        <f t="shared" si="14"/>
        <v>4750</v>
      </c>
      <c r="R40" s="19">
        <f t="shared" si="15"/>
        <v>29750</v>
      </c>
      <c r="S40" s="21">
        <v>42412</v>
      </c>
      <c r="T40" s="21">
        <f t="shared" si="16"/>
        <v>27900</v>
      </c>
      <c r="U40" s="19">
        <f t="shared" si="17"/>
        <v>5301</v>
      </c>
      <c r="V40" s="19">
        <f t="shared" si="18"/>
        <v>33201</v>
      </c>
      <c r="W40" s="19">
        <v>10000</v>
      </c>
      <c r="X40" s="20">
        <f t="shared" si="4"/>
        <v>2.79</v>
      </c>
      <c r="Y40" s="19">
        <v>10951</v>
      </c>
      <c r="Z40" s="21">
        <f t="shared" si="5"/>
        <v>30600</v>
      </c>
      <c r="AA40" s="19">
        <f t="shared" si="19"/>
        <v>5814</v>
      </c>
      <c r="AB40" s="21">
        <f t="shared" si="6"/>
        <v>36414</v>
      </c>
      <c r="AC40" s="19">
        <v>11552</v>
      </c>
      <c r="AD40" s="21">
        <f t="shared" si="7"/>
        <v>32200</v>
      </c>
      <c r="AE40" s="19">
        <f t="shared" si="20"/>
        <v>6118</v>
      </c>
      <c r="AF40" s="21">
        <f t="shared" si="8"/>
        <v>38318</v>
      </c>
    </row>
    <row r="41" spans="1:32" s="2" customFormat="1">
      <c r="A41" s="22">
        <v>157</v>
      </c>
      <c r="B41" s="23" t="s">
        <v>66</v>
      </c>
      <c r="C41" s="21">
        <v>877802</v>
      </c>
      <c r="D41" s="21">
        <f t="shared" si="9"/>
        <v>29260.066666666666</v>
      </c>
      <c r="E41" s="24">
        <v>0.3</v>
      </c>
      <c r="F41" s="21">
        <f t="shared" si="10"/>
        <v>8800</v>
      </c>
      <c r="G41" s="21">
        <f t="shared" si="11"/>
        <v>1672</v>
      </c>
      <c r="H41" s="21">
        <f t="shared" si="12"/>
        <v>10472</v>
      </c>
      <c r="I41" s="21">
        <v>35607</v>
      </c>
      <c r="J41" s="25">
        <f t="shared" si="0"/>
        <v>0.247</v>
      </c>
      <c r="K41" s="21">
        <v>36308</v>
      </c>
      <c r="L41" s="21">
        <f t="shared" si="1"/>
        <v>9000</v>
      </c>
      <c r="M41" s="19">
        <f t="shared" si="2"/>
        <v>1710</v>
      </c>
      <c r="N41" s="19">
        <f t="shared" si="3"/>
        <v>10710</v>
      </c>
      <c r="O41" s="21">
        <v>38004</v>
      </c>
      <c r="P41" s="21">
        <f t="shared" si="13"/>
        <v>9400</v>
      </c>
      <c r="Q41" s="19">
        <f t="shared" si="14"/>
        <v>1786</v>
      </c>
      <c r="R41" s="19">
        <f t="shared" si="15"/>
        <v>11186</v>
      </c>
      <c r="S41" s="21">
        <v>42412</v>
      </c>
      <c r="T41" s="21">
        <f t="shared" si="16"/>
        <v>10500</v>
      </c>
      <c r="U41" s="19">
        <f t="shared" si="17"/>
        <v>1995</v>
      </c>
      <c r="V41" s="19">
        <f t="shared" si="18"/>
        <v>12495</v>
      </c>
      <c r="W41" s="19">
        <v>10000</v>
      </c>
      <c r="X41" s="20">
        <f t="shared" si="4"/>
        <v>1.05</v>
      </c>
      <c r="Y41" s="19">
        <v>10951</v>
      </c>
      <c r="Z41" s="21">
        <f t="shared" si="5"/>
        <v>11500</v>
      </c>
      <c r="AA41" s="19">
        <f t="shared" si="19"/>
        <v>2185</v>
      </c>
      <c r="AB41" s="21">
        <f t="shared" si="6"/>
        <v>13685</v>
      </c>
      <c r="AC41" s="19">
        <v>11552</v>
      </c>
      <c r="AD41" s="21">
        <f t="shared" si="7"/>
        <v>12100</v>
      </c>
      <c r="AE41" s="19">
        <f t="shared" si="20"/>
        <v>2299</v>
      </c>
      <c r="AF41" s="21">
        <f t="shared" si="8"/>
        <v>14399</v>
      </c>
    </row>
    <row r="42" spans="1:32" s="2" customFormat="1">
      <c r="A42" s="22">
        <v>158</v>
      </c>
      <c r="B42" s="23" t="s">
        <v>67</v>
      </c>
      <c r="C42" s="21">
        <v>877802</v>
      </c>
      <c r="D42" s="21">
        <f t="shared" si="9"/>
        <v>29260.066666666666</v>
      </c>
      <c r="E42" s="24">
        <v>0.4</v>
      </c>
      <c r="F42" s="21">
        <f t="shared" si="10"/>
        <v>11700</v>
      </c>
      <c r="G42" s="21">
        <f t="shared" si="11"/>
        <v>2223</v>
      </c>
      <c r="H42" s="21">
        <f t="shared" si="12"/>
        <v>13923</v>
      </c>
      <c r="I42" s="21">
        <v>35607</v>
      </c>
      <c r="J42" s="25">
        <f t="shared" si="0"/>
        <v>0.32900000000000001</v>
      </c>
      <c r="K42" s="21">
        <v>36308</v>
      </c>
      <c r="L42" s="21">
        <f t="shared" si="1"/>
        <v>11900</v>
      </c>
      <c r="M42" s="19">
        <f t="shared" si="2"/>
        <v>2261</v>
      </c>
      <c r="N42" s="19">
        <f t="shared" si="3"/>
        <v>14161</v>
      </c>
      <c r="O42" s="21">
        <v>38004</v>
      </c>
      <c r="P42" s="21">
        <f t="shared" si="13"/>
        <v>12500</v>
      </c>
      <c r="Q42" s="19">
        <f t="shared" si="14"/>
        <v>2375</v>
      </c>
      <c r="R42" s="19">
        <f t="shared" si="15"/>
        <v>14875</v>
      </c>
      <c r="S42" s="21">
        <v>42412</v>
      </c>
      <c r="T42" s="21">
        <f t="shared" si="16"/>
        <v>14000</v>
      </c>
      <c r="U42" s="19">
        <f t="shared" si="17"/>
        <v>2660</v>
      </c>
      <c r="V42" s="19">
        <f t="shared" si="18"/>
        <v>16660</v>
      </c>
      <c r="W42" s="19">
        <v>10000</v>
      </c>
      <c r="X42" s="20">
        <f t="shared" si="4"/>
        <v>1.4</v>
      </c>
      <c r="Y42" s="19">
        <v>10951</v>
      </c>
      <c r="Z42" s="21">
        <f t="shared" si="5"/>
        <v>15300</v>
      </c>
      <c r="AA42" s="19">
        <f t="shared" si="19"/>
        <v>2907</v>
      </c>
      <c r="AB42" s="21">
        <f t="shared" si="6"/>
        <v>18207</v>
      </c>
      <c r="AC42" s="19">
        <v>11552</v>
      </c>
      <c r="AD42" s="21">
        <f t="shared" si="7"/>
        <v>16200</v>
      </c>
      <c r="AE42" s="19">
        <f t="shared" si="20"/>
        <v>3078</v>
      </c>
      <c r="AF42" s="21">
        <f t="shared" si="8"/>
        <v>19278</v>
      </c>
    </row>
    <row r="43" spans="1:32" s="2" customFormat="1">
      <c r="A43" s="22">
        <v>159</v>
      </c>
      <c r="B43" s="23" t="s">
        <v>68</v>
      </c>
      <c r="C43" s="21">
        <v>877802</v>
      </c>
      <c r="D43" s="21">
        <f t="shared" si="9"/>
        <v>29260.066666666666</v>
      </c>
      <c r="E43" s="24">
        <v>0.4</v>
      </c>
      <c r="F43" s="21">
        <f t="shared" si="10"/>
        <v>11700</v>
      </c>
      <c r="G43" s="21">
        <f t="shared" si="11"/>
        <v>2223</v>
      </c>
      <c r="H43" s="21">
        <f t="shared" si="12"/>
        <v>13923</v>
      </c>
      <c r="I43" s="21">
        <v>35607</v>
      </c>
      <c r="J43" s="25">
        <f t="shared" si="0"/>
        <v>0.32900000000000001</v>
      </c>
      <c r="K43" s="21">
        <v>36308</v>
      </c>
      <c r="L43" s="21">
        <f t="shared" si="1"/>
        <v>11900</v>
      </c>
      <c r="M43" s="19">
        <f t="shared" si="2"/>
        <v>2261</v>
      </c>
      <c r="N43" s="19">
        <f t="shared" si="3"/>
        <v>14161</v>
      </c>
      <c r="O43" s="21">
        <v>38004</v>
      </c>
      <c r="P43" s="21">
        <f t="shared" si="13"/>
        <v>12500</v>
      </c>
      <c r="Q43" s="19">
        <f t="shared" si="14"/>
        <v>2375</v>
      </c>
      <c r="R43" s="19">
        <f t="shared" si="15"/>
        <v>14875</v>
      </c>
      <c r="S43" s="21">
        <v>42412</v>
      </c>
      <c r="T43" s="21">
        <f t="shared" si="16"/>
        <v>14000</v>
      </c>
      <c r="U43" s="19">
        <f t="shared" si="17"/>
        <v>2660</v>
      </c>
      <c r="V43" s="19">
        <f t="shared" si="18"/>
        <v>16660</v>
      </c>
      <c r="W43" s="19">
        <v>10000</v>
      </c>
      <c r="X43" s="20">
        <f t="shared" si="4"/>
        <v>1.4</v>
      </c>
      <c r="Y43" s="19">
        <v>10951</v>
      </c>
      <c r="Z43" s="21">
        <f t="shared" si="5"/>
        <v>15300</v>
      </c>
      <c r="AA43" s="19">
        <f t="shared" si="19"/>
        <v>2907</v>
      </c>
      <c r="AB43" s="21">
        <f t="shared" si="6"/>
        <v>18207</v>
      </c>
      <c r="AC43" s="19">
        <v>11552</v>
      </c>
      <c r="AD43" s="21">
        <f t="shared" si="7"/>
        <v>16200</v>
      </c>
      <c r="AE43" s="19">
        <f t="shared" si="20"/>
        <v>3078</v>
      </c>
      <c r="AF43" s="21">
        <f t="shared" si="8"/>
        <v>19278</v>
      </c>
    </row>
    <row r="44" spans="1:32" s="2" customFormat="1" ht="15.5">
      <c r="A44" s="17" t="s">
        <v>69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8"/>
      <c r="W44" s="19"/>
      <c r="X44" s="20"/>
      <c r="Y44" s="19"/>
      <c r="Z44" s="21"/>
      <c r="AB44" s="21"/>
      <c r="AC44" s="19"/>
      <c r="AD44" s="21"/>
      <c r="AF44" s="21"/>
    </row>
    <row r="45" spans="1:32" s="2" customFormat="1">
      <c r="A45" s="22">
        <v>160</v>
      </c>
      <c r="B45" s="23" t="s">
        <v>70</v>
      </c>
      <c r="C45" s="21">
        <v>877802</v>
      </c>
      <c r="D45" s="21">
        <f t="shared" ref="D45:D76" si="21">+C45/30</f>
        <v>29260.066666666666</v>
      </c>
      <c r="E45" s="24">
        <v>0.4</v>
      </c>
      <c r="F45" s="21">
        <f t="shared" ref="F45:F76" si="22">+MROUND(D45*E45,100)</f>
        <v>11700</v>
      </c>
      <c r="G45" s="21">
        <f t="shared" ref="G45:G76" si="23">+F45*19%</f>
        <v>2223</v>
      </c>
      <c r="H45" s="21">
        <f t="shared" ref="H45:H76" si="24">+F45+G45</f>
        <v>13923</v>
      </c>
      <c r="I45" s="21">
        <v>35607</v>
      </c>
      <c r="J45" s="25">
        <f t="shared" si="0"/>
        <v>0.32900000000000001</v>
      </c>
      <c r="K45" s="21">
        <v>36308</v>
      </c>
      <c r="L45" s="21">
        <f t="shared" ref="L45:L76" si="25">MROUND(J45*K45,100)</f>
        <v>11900</v>
      </c>
      <c r="M45" s="19">
        <f t="shared" ref="M45:M76" si="26">L45*19%</f>
        <v>2261</v>
      </c>
      <c r="N45" s="19">
        <f t="shared" ref="N45:N76" si="27">+L45+M45</f>
        <v>14161</v>
      </c>
      <c r="O45" s="21">
        <v>38004</v>
      </c>
      <c r="P45" s="21">
        <f t="shared" ref="P45:P76" si="28">MROUND(J45*O45,100)</f>
        <v>12500</v>
      </c>
      <c r="Q45" s="19">
        <f t="shared" si="14"/>
        <v>2375</v>
      </c>
      <c r="R45" s="19">
        <f t="shared" ref="R45:R76" si="29">+P45+Q45</f>
        <v>14875</v>
      </c>
      <c r="S45" s="21">
        <v>42412</v>
      </c>
      <c r="T45" s="21">
        <f>MROUND(J45*S45,100)</f>
        <v>14000</v>
      </c>
      <c r="U45" s="19">
        <f t="shared" ref="U45:U76" si="30">T45*19%</f>
        <v>2660</v>
      </c>
      <c r="V45" s="19">
        <f t="shared" ref="V45:V76" si="31">+T45+U45</f>
        <v>16660</v>
      </c>
      <c r="W45" s="19">
        <v>10000</v>
      </c>
      <c r="X45" s="20">
        <f t="shared" si="4"/>
        <v>1.4</v>
      </c>
      <c r="Y45" s="19">
        <v>10951</v>
      </c>
      <c r="Z45" s="21">
        <f t="shared" si="5"/>
        <v>15300</v>
      </c>
      <c r="AA45" s="19">
        <f t="shared" ref="AA45:AA76" si="32">Z45*19%</f>
        <v>2907</v>
      </c>
      <c r="AB45" s="21">
        <f t="shared" si="6"/>
        <v>18207</v>
      </c>
      <c r="AC45" s="19">
        <v>11552</v>
      </c>
      <c r="AD45" s="21">
        <f t="shared" si="7"/>
        <v>16200</v>
      </c>
      <c r="AE45" s="19">
        <f t="shared" ref="AE45:AE76" si="33">AD45*19%</f>
        <v>3078</v>
      </c>
      <c r="AF45" s="21">
        <f t="shared" si="8"/>
        <v>19278</v>
      </c>
    </row>
    <row r="46" spans="1:32" s="2" customFormat="1">
      <c r="A46" s="22">
        <v>161</v>
      </c>
      <c r="B46" s="23" t="s">
        <v>71</v>
      </c>
      <c r="C46" s="21">
        <v>877802</v>
      </c>
      <c r="D46" s="21">
        <f t="shared" si="21"/>
        <v>29260.066666666666</v>
      </c>
      <c r="E46" s="24">
        <v>10.7</v>
      </c>
      <c r="F46" s="21">
        <f t="shared" si="22"/>
        <v>313100</v>
      </c>
      <c r="G46" s="21">
        <f t="shared" si="23"/>
        <v>59489</v>
      </c>
      <c r="H46" s="21">
        <f t="shared" si="24"/>
        <v>372589</v>
      </c>
      <c r="I46" s="21">
        <v>35607</v>
      </c>
      <c r="J46" s="26">
        <f t="shared" si="0"/>
        <v>8.7899999999999991</v>
      </c>
      <c r="K46" s="21">
        <v>36308</v>
      </c>
      <c r="L46" s="21">
        <f t="shared" si="25"/>
        <v>319100</v>
      </c>
      <c r="M46" s="19">
        <f t="shared" si="26"/>
        <v>60629</v>
      </c>
      <c r="N46" s="19">
        <f t="shared" si="27"/>
        <v>379729</v>
      </c>
      <c r="O46" s="21">
        <v>38004</v>
      </c>
      <c r="P46" s="21">
        <f t="shared" si="28"/>
        <v>334100</v>
      </c>
      <c r="Q46" s="19">
        <f t="shared" si="14"/>
        <v>63479</v>
      </c>
      <c r="R46" s="19">
        <f t="shared" si="29"/>
        <v>397579</v>
      </c>
      <c r="S46" s="21">
        <v>42412</v>
      </c>
      <c r="T46" s="21">
        <f t="shared" ref="T46:T76" si="34">MROUND(J46*S46,100)</f>
        <v>372800</v>
      </c>
      <c r="U46" s="19">
        <f t="shared" si="30"/>
        <v>70832</v>
      </c>
      <c r="V46" s="19">
        <f t="shared" si="31"/>
        <v>443632</v>
      </c>
      <c r="W46" s="19">
        <v>10000</v>
      </c>
      <c r="X46" s="20">
        <f t="shared" si="4"/>
        <v>37.28</v>
      </c>
      <c r="Y46" s="19">
        <v>10951</v>
      </c>
      <c r="Z46" s="21">
        <f t="shared" si="5"/>
        <v>408300</v>
      </c>
      <c r="AA46" s="19">
        <f t="shared" si="32"/>
        <v>77577</v>
      </c>
      <c r="AB46" s="21">
        <f t="shared" si="6"/>
        <v>485877</v>
      </c>
      <c r="AC46" s="19">
        <v>11552</v>
      </c>
      <c r="AD46" s="21">
        <f t="shared" si="7"/>
        <v>430700</v>
      </c>
      <c r="AE46" s="19">
        <f t="shared" si="33"/>
        <v>81833</v>
      </c>
      <c r="AF46" s="21">
        <f t="shared" si="8"/>
        <v>512533</v>
      </c>
    </row>
    <row r="47" spans="1:32" s="2" customFormat="1">
      <c r="A47" s="22">
        <v>162</v>
      </c>
      <c r="B47" s="23" t="s">
        <v>72</v>
      </c>
      <c r="C47" s="21">
        <v>877802</v>
      </c>
      <c r="D47" s="21">
        <f t="shared" si="21"/>
        <v>29260.066666666666</v>
      </c>
      <c r="E47" s="24">
        <v>10.7</v>
      </c>
      <c r="F47" s="21">
        <f t="shared" si="22"/>
        <v>313100</v>
      </c>
      <c r="G47" s="21">
        <f t="shared" si="23"/>
        <v>59489</v>
      </c>
      <c r="H47" s="21">
        <f t="shared" si="24"/>
        <v>372589</v>
      </c>
      <c r="I47" s="21">
        <v>35607</v>
      </c>
      <c r="J47" s="26">
        <f t="shared" si="0"/>
        <v>8.7899999999999991</v>
      </c>
      <c r="K47" s="21">
        <v>36308</v>
      </c>
      <c r="L47" s="21">
        <f t="shared" si="25"/>
        <v>319100</v>
      </c>
      <c r="M47" s="19">
        <f t="shared" si="26"/>
        <v>60629</v>
      </c>
      <c r="N47" s="19">
        <f t="shared" si="27"/>
        <v>379729</v>
      </c>
      <c r="O47" s="21">
        <v>38004</v>
      </c>
      <c r="P47" s="21">
        <f t="shared" si="28"/>
        <v>334100</v>
      </c>
      <c r="Q47" s="19">
        <f t="shared" si="14"/>
        <v>63479</v>
      </c>
      <c r="R47" s="19">
        <f t="shared" si="29"/>
        <v>397579</v>
      </c>
      <c r="S47" s="21">
        <v>42412</v>
      </c>
      <c r="T47" s="21">
        <f t="shared" si="34"/>
        <v>372800</v>
      </c>
      <c r="U47" s="19">
        <f t="shared" si="30"/>
        <v>70832</v>
      </c>
      <c r="V47" s="19">
        <f t="shared" si="31"/>
        <v>443632</v>
      </c>
      <c r="W47" s="19">
        <v>10000</v>
      </c>
      <c r="X47" s="20">
        <f t="shared" si="4"/>
        <v>37.28</v>
      </c>
      <c r="Y47" s="19">
        <v>10951</v>
      </c>
      <c r="Z47" s="21">
        <f t="shared" si="5"/>
        <v>408300</v>
      </c>
      <c r="AA47" s="19">
        <f t="shared" si="32"/>
        <v>77577</v>
      </c>
      <c r="AB47" s="21">
        <f t="shared" si="6"/>
        <v>485877</v>
      </c>
      <c r="AC47" s="19">
        <v>11552</v>
      </c>
      <c r="AD47" s="21">
        <f t="shared" si="7"/>
        <v>430700</v>
      </c>
      <c r="AE47" s="19">
        <f t="shared" si="33"/>
        <v>81833</v>
      </c>
      <c r="AF47" s="21">
        <f t="shared" si="8"/>
        <v>512533</v>
      </c>
    </row>
    <row r="48" spans="1:32" s="2" customFormat="1">
      <c r="A48" s="22">
        <v>163</v>
      </c>
      <c r="B48" s="23" t="s">
        <v>73</v>
      </c>
      <c r="C48" s="21">
        <v>877802</v>
      </c>
      <c r="D48" s="21">
        <f t="shared" si="21"/>
        <v>29260.066666666666</v>
      </c>
      <c r="E48" s="24">
        <v>2</v>
      </c>
      <c r="F48" s="21">
        <f t="shared" si="22"/>
        <v>58500</v>
      </c>
      <c r="G48" s="21">
        <f t="shared" si="23"/>
        <v>11115</v>
      </c>
      <c r="H48" s="21">
        <f t="shared" si="24"/>
        <v>69615</v>
      </c>
      <c r="I48" s="21">
        <v>35607</v>
      </c>
      <c r="J48" s="26">
        <f t="shared" si="0"/>
        <v>1.64</v>
      </c>
      <c r="K48" s="21">
        <v>36308</v>
      </c>
      <c r="L48" s="21">
        <f t="shared" si="25"/>
        <v>59500</v>
      </c>
      <c r="M48" s="19">
        <f t="shared" si="26"/>
        <v>11305</v>
      </c>
      <c r="N48" s="19">
        <f t="shared" si="27"/>
        <v>70805</v>
      </c>
      <c r="O48" s="21">
        <v>38004</v>
      </c>
      <c r="P48" s="21">
        <f t="shared" si="28"/>
        <v>62300</v>
      </c>
      <c r="Q48" s="19">
        <f t="shared" si="14"/>
        <v>11837</v>
      </c>
      <c r="R48" s="19">
        <f t="shared" si="29"/>
        <v>74137</v>
      </c>
      <c r="S48" s="21">
        <v>42412</v>
      </c>
      <c r="T48" s="21">
        <f t="shared" si="34"/>
        <v>69600</v>
      </c>
      <c r="U48" s="19">
        <f t="shared" si="30"/>
        <v>13224</v>
      </c>
      <c r="V48" s="19">
        <f t="shared" si="31"/>
        <v>82824</v>
      </c>
      <c r="W48" s="19">
        <v>10000</v>
      </c>
      <c r="X48" s="20">
        <f t="shared" si="4"/>
        <v>6.96</v>
      </c>
      <c r="Y48" s="19">
        <v>10951</v>
      </c>
      <c r="Z48" s="21">
        <f t="shared" si="5"/>
        <v>76200</v>
      </c>
      <c r="AA48" s="19">
        <f t="shared" si="32"/>
        <v>14478</v>
      </c>
      <c r="AB48" s="21">
        <f t="shared" si="6"/>
        <v>90678</v>
      </c>
      <c r="AC48" s="19">
        <v>11552</v>
      </c>
      <c r="AD48" s="21">
        <f t="shared" si="7"/>
        <v>80400</v>
      </c>
      <c r="AE48" s="19">
        <f t="shared" si="33"/>
        <v>15276</v>
      </c>
      <c r="AF48" s="21">
        <f t="shared" si="8"/>
        <v>95676</v>
      </c>
    </row>
    <row r="49" spans="1:32" s="2" customFormat="1">
      <c r="A49" s="22">
        <v>164</v>
      </c>
      <c r="B49" s="23" t="s">
        <v>74</v>
      </c>
      <c r="C49" s="21">
        <v>877802</v>
      </c>
      <c r="D49" s="21">
        <f t="shared" si="21"/>
        <v>29260.066666666666</v>
      </c>
      <c r="E49" s="24">
        <v>10.7</v>
      </c>
      <c r="F49" s="21">
        <f t="shared" si="22"/>
        <v>313100</v>
      </c>
      <c r="G49" s="21">
        <f t="shared" si="23"/>
        <v>59489</v>
      </c>
      <c r="H49" s="21">
        <f t="shared" si="24"/>
        <v>372589</v>
      </c>
      <c r="I49" s="21">
        <v>35607</v>
      </c>
      <c r="J49" s="26">
        <f t="shared" si="0"/>
        <v>8.7899999999999991</v>
      </c>
      <c r="K49" s="21">
        <v>36308</v>
      </c>
      <c r="L49" s="21">
        <f t="shared" si="25"/>
        <v>319100</v>
      </c>
      <c r="M49" s="19">
        <f t="shared" si="26"/>
        <v>60629</v>
      </c>
      <c r="N49" s="19">
        <f t="shared" si="27"/>
        <v>379729</v>
      </c>
      <c r="O49" s="21">
        <v>38004</v>
      </c>
      <c r="P49" s="21">
        <f t="shared" si="28"/>
        <v>334100</v>
      </c>
      <c r="Q49" s="19">
        <f t="shared" si="14"/>
        <v>63479</v>
      </c>
      <c r="R49" s="19">
        <f t="shared" si="29"/>
        <v>397579</v>
      </c>
      <c r="S49" s="21">
        <v>42412</v>
      </c>
      <c r="T49" s="21">
        <f t="shared" si="34"/>
        <v>372800</v>
      </c>
      <c r="U49" s="19">
        <f t="shared" si="30"/>
        <v>70832</v>
      </c>
      <c r="V49" s="19">
        <f t="shared" si="31"/>
        <v>443632</v>
      </c>
      <c r="W49" s="19">
        <v>10000</v>
      </c>
      <c r="X49" s="20">
        <f t="shared" si="4"/>
        <v>37.28</v>
      </c>
      <c r="Y49" s="19">
        <v>10951</v>
      </c>
      <c r="Z49" s="21">
        <f t="shared" si="5"/>
        <v>408300</v>
      </c>
      <c r="AA49" s="19">
        <f t="shared" si="32"/>
        <v>77577</v>
      </c>
      <c r="AB49" s="21">
        <f t="shared" si="6"/>
        <v>485877</v>
      </c>
      <c r="AC49" s="19">
        <v>11552</v>
      </c>
      <c r="AD49" s="21">
        <f t="shared" si="7"/>
        <v>430700</v>
      </c>
      <c r="AE49" s="19">
        <f t="shared" si="33"/>
        <v>81833</v>
      </c>
      <c r="AF49" s="21">
        <f t="shared" si="8"/>
        <v>512533</v>
      </c>
    </row>
    <row r="50" spans="1:32" s="2" customFormat="1">
      <c r="A50" s="22">
        <v>165</v>
      </c>
      <c r="B50" s="23" t="s">
        <v>75</v>
      </c>
      <c r="C50" s="21">
        <v>877802</v>
      </c>
      <c r="D50" s="21">
        <f t="shared" si="21"/>
        <v>29260.066666666666</v>
      </c>
      <c r="E50" s="24">
        <v>5.9</v>
      </c>
      <c r="F50" s="21">
        <f t="shared" si="22"/>
        <v>172600</v>
      </c>
      <c r="G50" s="21">
        <f t="shared" si="23"/>
        <v>32794</v>
      </c>
      <c r="H50" s="21">
        <f t="shared" si="24"/>
        <v>205394</v>
      </c>
      <c r="I50" s="21">
        <v>35607</v>
      </c>
      <c r="J50" s="26">
        <f t="shared" si="0"/>
        <v>4.8499999999999996</v>
      </c>
      <c r="K50" s="21">
        <v>36308</v>
      </c>
      <c r="L50" s="21">
        <f t="shared" si="25"/>
        <v>176100</v>
      </c>
      <c r="M50" s="19">
        <f t="shared" si="26"/>
        <v>33459</v>
      </c>
      <c r="N50" s="19">
        <f t="shared" si="27"/>
        <v>209559</v>
      </c>
      <c r="O50" s="21">
        <v>38004</v>
      </c>
      <c r="P50" s="21">
        <f t="shared" si="28"/>
        <v>184300</v>
      </c>
      <c r="Q50" s="19">
        <f t="shared" si="14"/>
        <v>35017</v>
      </c>
      <c r="R50" s="19">
        <f t="shared" si="29"/>
        <v>219317</v>
      </c>
      <c r="S50" s="21">
        <v>42412</v>
      </c>
      <c r="T50" s="21">
        <f t="shared" si="34"/>
        <v>205700</v>
      </c>
      <c r="U50" s="19">
        <f t="shared" si="30"/>
        <v>39083</v>
      </c>
      <c r="V50" s="19">
        <f t="shared" si="31"/>
        <v>244783</v>
      </c>
      <c r="W50" s="19">
        <v>10000</v>
      </c>
      <c r="X50" s="20">
        <f t="shared" si="4"/>
        <v>20.57</v>
      </c>
      <c r="Y50" s="19">
        <v>10951</v>
      </c>
      <c r="Z50" s="21">
        <f t="shared" si="5"/>
        <v>225300</v>
      </c>
      <c r="AA50" s="19">
        <f t="shared" si="32"/>
        <v>42807</v>
      </c>
      <c r="AB50" s="21">
        <f t="shared" si="6"/>
        <v>268107</v>
      </c>
      <c r="AC50" s="19">
        <v>11552</v>
      </c>
      <c r="AD50" s="21">
        <f t="shared" si="7"/>
        <v>237600</v>
      </c>
      <c r="AE50" s="19">
        <f t="shared" si="33"/>
        <v>45144</v>
      </c>
      <c r="AF50" s="21">
        <f t="shared" si="8"/>
        <v>282744</v>
      </c>
    </row>
    <row r="51" spans="1:32" s="2" customFormat="1">
      <c r="A51" s="22">
        <v>166</v>
      </c>
      <c r="B51" s="23" t="s">
        <v>76</v>
      </c>
      <c r="C51" s="21">
        <v>877802</v>
      </c>
      <c r="D51" s="21">
        <f t="shared" si="21"/>
        <v>29260.066666666666</v>
      </c>
      <c r="E51" s="24">
        <v>2</v>
      </c>
      <c r="F51" s="21">
        <f t="shared" si="22"/>
        <v>58500</v>
      </c>
      <c r="G51" s="21">
        <f t="shared" si="23"/>
        <v>11115</v>
      </c>
      <c r="H51" s="21">
        <f t="shared" si="24"/>
        <v>69615</v>
      </c>
      <c r="I51" s="21">
        <v>35607</v>
      </c>
      <c r="J51" s="26">
        <f t="shared" si="0"/>
        <v>1.64</v>
      </c>
      <c r="K51" s="21">
        <v>36308</v>
      </c>
      <c r="L51" s="21">
        <f t="shared" si="25"/>
        <v>59500</v>
      </c>
      <c r="M51" s="19">
        <f t="shared" si="26"/>
        <v>11305</v>
      </c>
      <c r="N51" s="19">
        <f t="shared" si="27"/>
        <v>70805</v>
      </c>
      <c r="O51" s="21">
        <v>38004</v>
      </c>
      <c r="P51" s="21">
        <f t="shared" si="28"/>
        <v>62300</v>
      </c>
      <c r="Q51" s="19">
        <f t="shared" si="14"/>
        <v>11837</v>
      </c>
      <c r="R51" s="19">
        <f t="shared" si="29"/>
        <v>74137</v>
      </c>
      <c r="S51" s="21">
        <v>42412</v>
      </c>
      <c r="T51" s="21">
        <f t="shared" si="34"/>
        <v>69600</v>
      </c>
      <c r="U51" s="19">
        <f t="shared" si="30"/>
        <v>13224</v>
      </c>
      <c r="V51" s="19">
        <f t="shared" si="31"/>
        <v>82824</v>
      </c>
      <c r="W51" s="19">
        <v>10000</v>
      </c>
      <c r="X51" s="20">
        <f t="shared" si="4"/>
        <v>6.96</v>
      </c>
      <c r="Y51" s="19">
        <v>10951</v>
      </c>
      <c r="Z51" s="21">
        <f t="shared" si="5"/>
        <v>76200</v>
      </c>
      <c r="AA51" s="19">
        <f t="shared" si="32"/>
        <v>14478</v>
      </c>
      <c r="AB51" s="21">
        <f t="shared" si="6"/>
        <v>90678</v>
      </c>
      <c r="AC51" s="19">
        <v>11552</v>
      </c>
      <c r="AD51" s="21">
        <f t="shared" si="7"/>
        <v>80400</v>
      </c>
      <c r="AE51" s="19">
        <f t="shared" si="33"/>
        <v>15276</v>
      </c>
      <c r="AF51" s="21">
        <f t="shared" si="8"/>
        <v>95676</v>
      </c>
    </row>
    <row r="52" spans="1:32" s="2" customFormat="1">
      <c r="A52" s="22">
        <v>167</v>
      </c>
      <c r="B52" s="23" t="s">
        <v>77</v>
      </c>
      <c r="C52" s="21">
        <v>877802</v>
      </c>
      <c r="D52" s="21">
        <f t="shared" si="21"/>
        <v>29260.066666666666</v>
      </c>
      <c r="E52" s="24">
        <v>2</v>
      </c>
      <c r="F52" s="21">
        <f t="shared" si="22"/>
        <v>58500</v>
      </c>
      <c r="G52" s="21">
        <f t="shared" si="23"/>
        <v>11115</v>
      </c>
      <c r="H52" s="21">
        <f t="shared" si="24"/>
        <v>69615</v>
      </c>
      <c r="I52" s="21">
        <v>35607</v>
      </c>
      <c r="J52" s="26">
        <f t="shared" si="0"/>
        <v>1.64</v>
      </c>
      <c r="K52" s="21">
        <v>36308</v>
      </c>
      <c r="L52" s="21">
        <f t="shared" si="25"/>
        <v>59500</v>
      </c>
      <c r="M52" s="19">
        <f t="shared" si="26"/>
        <v>11305</v>
      </c>
      <c r="N52" s="19">
        <f t="shared" si="27"/>
        <v>70805</v>
      </c>
      <c r="O52" s="21">
        <v>38004</v>
      </c>
      <c r="P52" s="21">
        <f t="shared" si="28"/>
        <v>62300</v>
      </c>
      <c r="Q52" s="19">
        <f t="shared" si="14"/>
        <v>11837</v>
      </c>
      <c r="R52" s="19">
        <f t="shared" si="29"/>
        <v>74137</v>
      </c>
      <c r="S52" s="21">
        <v>42412</v>
      </c>
      <c r="T52" s="21">
        <f t="shared" si="34"/>
        <v>69600</v>
      </c>
      <c r="U52" s="19">
        <f t="shared" si="30"/>
        <v>13224</v>
      </c>
      <c r="V52" s="19">
        <f t="shared" si="31"/>
        <v>82824</v>
      </c>
      <c r="W52" s="19">
        <v>10000</v>
      </c>
      <c r="X52" s="20">
        <f t="shared" si="4"/>
        <v>6.96</v>
      </c>
      <c r="Y52" s="19">
        <v>10951</v>
      </c>
      <c r="Z52" s="21">
        <f t="shared" si="5"/>
        <v>76200</v>
      </c>
      <c r="AA52" s="19">
        <f t="shared" si="32"/>
        <v>14478</v>
      </c>
      <c r="AB52" s="21">
        <f t="shared" si="6"/>
        <v>90678</v>
      </c>
      <c r="AC52" s="19">
        <v>11552</v>
      </c>
      <c r="AD52" s="21">
        <f t="shared" si="7"/>
        <v>80400</v>
      </c>
      <c r="AE52" s="19">
        <f t="shared" si="33"/>
        <v>15276</v>
      </c>
      <c r="AF52" s="21">
        <f t="shared" si="8"/>
        <v>95676</v>
      </c>
    </row>
    <row r="53" spans="1:32" s="2" customFormat="1">
      <c r="A53" s="22">
        <v>168</v>
      </c>
      <c r="B53" s="23" t="s">
        <v>78</v>
      </c>
      <c r="C53" s="21">
        <v>877802</v>
      </c>
      <c r="D53" s="21">
        <f t="shared" si="21"/>
        <v>29260.066666666666</v>
      </c>
      <c r="E53" s="24">
        <v>2</v>
      </c>
      <c r="F53" s="21">
        <f t="shared" si="22"/>
        <v>58500</v>
      </c>
      <c r="G53" s="21">
        <f t="shared" si="23"/>
        <v>11115</v>
      </c>
      <c r="H53" s="21">
        <f t="shared" si="24"/>
        <v>69615</v>
      </c>
      <c r="I53" s="21">
        <v>35607</v>
      </c>
      <c r="J53" s="26">
        <f t="shared" si="0"/>
        <v>1.64</v>
      </c>
      <c r="K53" s="21">
        <v>36308</v>
      </c>
      <c r="L53" s="21">
        <f t="shared" si="25"/>
        <v>59500</v>
      </c>
      <c r="M53" s="19">
        <f t="shared" si="26"/>
        <v>11305</v>
      </c>
      <c r="N53" s="19">
        <f t="shared" si="27"/>
        <v>70805</v>
      </c>
      <c r="O53" s="21">
        <v>38004</v>
      </c>
      <c r="P53" s="21">
        <f t="shared" si="28"/>
        <v>62300</v>
      </c>
      <c r="Q53" s="19">
        <f t="shared" si="14"/>
        <v>11837</v>
      </c>
      <c r="R53" s="19">
        <f t="shared" si="29"/>
        <v>74137</v>
      </c>
      <c r="S53" s="21">
        <v>42412</v>
      </c>
      <c r="T53" s="21">
        <f t="shared" si="34"/>
        <v>69600</v>
      </c>
      <c r="U53" s="19">
        <f t="shared" si="30"/>
        <v>13224</v>
      </c>
      <c r="V53" s="19">
        <f t="shared" si="31"/>
        <v>82824</v>
      </c>
      <c r="W53" s="19">
        <v>10000</v>
      </c>
      <c r="X53" s="20">
        <f t="shared" si="4"/>
        <v>6.96</v>
      </c>
      <c r="Y53" s="19">
        <v>10951</v>
      </c>
      <c r="Z53" s="21">
        <f t="shared" si="5"/>
        <v>76200</v>
      </c>
      <c r="AA53" s="19">
        <f t="shared" si="32"/>
        <v>14478</v>
      </c>
      <c r="AB53" s="21">
        <f t="shared" si="6"/>
        <v>90678</v>
      </c>
      <c r="AC53" s="19">
        <v>11552</v>
      </c>
      <c r="AD53" s="21">
        <f t="shared" si="7"/>
        <v>80400</v>
      </c>
      <c r="AE53" s="19">
        <f t="shared" si="33"/>
        <v>15276</v>
      </c>
      <c r="AF53" s="21">
        <f t="shared" si="8"/>
        <v>95676</v>
      </c>
    </row>
    <row r="54" spans="1:32" s="2" customFormat="1">
      <c r="A54" s="22">
        <v>169</v>
      </c>
      <c r="B54" s="23" t="s">
        <v>79</v>
      </c>
      <c r="C54" s="21">
        <v>877802</v>
      </c>
      <c r="D54" s="21">
        <f t="shared" si="21"/>
        <v>29260.066666666666</v>
      </c>
      <c r="E54" s="24">
        <v>2</v>
      </c>
      <c r="F54" s="21">
        <f t="shared" si="22"/>
        <v>58500</v>
      </c>
      <c r="G54" s="21">
        <f t="shared" si="23"/>
        <v>11115</v>
      </c>
      <c r="H54" s="21">
        <f t="shared" si="24"/>
        <v>69615</v>
      </c>
      <c r="I54" s="21">
        <v>35607</v>
      </c>
      <c r="J54" s="26">
        <f t="shared" si="0"/>
        <v>1.64</v>
      </c>
      <c r="K54" s="21">
        <v>36308</v>
      </c>
      <c r="L54" s="21">
        <f t="shared" si="25"/>
        <v>59500</v>
      </c>
      <c r="M54" s="19">
        <f t="shared" si="26"/>
        <v>11305</v>
      </c>
      <c r="N54" s="19">
        <f t="shared" si="27"/>
        <v>70805</v>
      </c>
      <c r="O54" s="21">
        <v>38004</v>
      </c>
      <c r="P54" s="21">
        <f t="shared" si="28"/>
        <v>62300</v>
      </c>
      <c r="Q54" s="19">
        <f t="shared" si="14"/>
        <v>11837</v>
      </c>
      <c r="R54" s="19">
        <f t="shared" si="29"/>
        <v>74137</v>
      </c>
      <c r="S54" s="21">
        <v>42412</v>
      </c>
      <c r="T54" s="21">
        <f t="shared" si="34"/>
        <v>69600</v>
      </c>
      <c r="U54" s="19">
        <f t="shared" si="30"/>
        <v>13224</v>
      </c>
      <c r="V54" s="19">
        <f t="shared" si="31"/>
        <v>82824</v>
      </c>
      <c r="W54" s="19">
        <v>10000</v>
      </c>
      <c r="X54" s="20">
        <f t="shared" si="4"/>
        <v>6.96</v>
      </c>
      <c r="Y54" s="19">
        <v>10951</v>
      </c>
      <c r="Z54" s="21">
        <f t="shared" si="5"/>
        <v>76200</v>
      </c>
      <c r="AA54" s="19">
        <f t="shared" si="32"/>
        <v>14478</v>
      </c>
      <c r="AB54" s="21">
        <f t="shared" si="6"/>
        <v>90678</v>
      </c>
      <c r="AC54" s="19">
        <v>11552</v>
      </c>
      <c r="AD54" s="21">
        <f t="shared" si="7"/>
        <v>80400</v>
      </c>
      <c r="AE54" s="19">
        <f t="shared" si="33"/>
        <v>15276</v>
      </c>
      <c r="AF54" s="21">
        <f t="shared" si="8"/>
        <v>95676</v>
      </c>
    </row>
    <row r="55" spans="1:32" s="2" customFormat="1">
      <c r="A55" s="22">
        <v>170</v>
      </c>
      <c r="B55" s="23" t="s">
        <v>80</v>
      </c>
      <c r="C55" s="21">
        <v>877802</v>
      </c>
      <c r="D55" s="21">
        <f t="shared" si="21"/>
        <v>29260.066666666666</v>
      </c>
      <c r="E55" s="24">
        <v>2</v>
      </c>
      <c r="F55" s="21">
        <f t="shared" si="22"/>
        <v>58500</v>
      </c>
      <c r="G55" s="21">
        <f t="shared" si="23"/>
        <v>11115</v>
      </c>
      <c r="H55" s="21">
        <f t="shared" si="24"/>
        <v>69615</v>
      </c>
      <c r="I55" s="21">
        <v>35607</v>
      </c>
      <c r="J55" s="26">
        <f t="shared" si="0"/>
        <v>1.64</v>
      </c>
      <c r="K55" s="21">
        <v>36308</v>
      </c>
      <c r="L55" s="21">
        <f t="shared" si="25"/>
        <v>59500</v>
      </c>
      <c r="M55" s="19">
        <f t="shared" si="26"/>
        <v>11305</v>
      </c>
      <c r="N55" s="19">
        <f t="shared" si="27"/>
        <v>70805</v>
      </c>
      <c r="O55" s="21">
        <v>38004</v>
      </c>
      <c r="P55" s="21">
        <f t="shared" si="28"/>
        <v>62300</v>
      </c>
      <c r="Q55" s="19">
        <f t="shared" si="14"/>
        <v>11837</v>
      </c>
      <c r="R55" s="19">
        <f t="shared" si="29"/>
        <v>74137</v>
      </c>
      <c r="S55" s="21">
        <v>42412</v>
      </c>
      <c r="T55" s="21">
        <f t="shared" si="34"/>
        <v>69600</v>
      </c>
      <c r="U55" s="19">
        <f t="shared" si="30"/>
        <v>13224</v>
      </c>
      <c r="V55" s="19">
        <f t="shared" si="31"/>
        <v>82824</v>
      </c>
      <c r="W55" s="19">
        <v>10000</v>
      </c>
      <c r="X55" s="20">
        <f t="shared" si="4"/>
        <v>6.96</v>
      </c>
      <c r="Y55" s="19">
        <v>10951</v>
      </c>
      <c r="Z55" s="21">
        <f t="shared" si="5"/>
        <v>76200</v>
      </c>
      <c r="AA55" s="19">
        <f t="shared" si="32"/>
        <v>14478</v>
      </c>
      <c r="AB55" s="21">
        <f t="shared" si="6"/>
        <v>90678</v>
      </c>
      <c r="AC55" s="19">
        <v>11552</v>
      </c>
      <c r="AD55" s="21">
        <f t="shared" si="7"/>
        <v>80400</v>
      </c>
      <c r="AE55" s="19">
        <f t="shared" si="33"/>
        <v>15276</v>
      </c>
      <c r="AF55" s="21">
        <f t="shared" si="8"/>
        <v>95676</v>
      </c>
    </row>
    <row r="56" spans="1:32" s="2" customFormat="1">
      <c r="A56" s="22">
        <v>171</v>
      </c>
      <c r="B56" s="23" t="s">
        <v>81</v>
      </c>
      <c r="C56" s="21">
        <v>877802</v>
      </c>
      <c r="D56" s="21">
        <f t="shared" si="21"/>
        <v>29260.066666666666</v>
      </c>
      <c r="E56" s="24">
        <v>2</v>
      </c>
      <c r="F56" s="21">
        <f t="shared" si="22"/>
        <v>58500</v>
      </c>
      <c r="G56" s="21">
        <f t="shared" si="23"/>
        <v>11115</v>
      </c>
      <c r="H56" s="21">
        <f t="shared" si="24"/>
        <v>69615</v>
      </c>
      <c r="I56" s="21">
        <v>35607</v>
      </c>
      <c r="J56" s="26">
        <f t="shared" si="0"/>
        <v>1.64</v>
      </c>
      <c r="K56" s="21">
        <v>36308</v>
      </c>
      <c r="L56" s="21">
        <f t="shared" si="25"/>
        <v>59500</v>
      </c>
      <c r="M56" s="19">
        <f t="shared" si="26"/>
        <v>11305</v>
      </c>
      <c r="N56" s="19">
        <f t="shared" si="27"/>
        <v>70805</v>
      </c>
      <c r="O56" s="21">
        <v>38004</v>
      </c>
      <c r="P56" s="21">
        <f t="shared" si="28"/>
        <v>62300</v>
      </c>
      <c r="Q56" s="19">
        <f t="shared" si="14"/>
        <v>11837</v>
      </c>
      <c r="R56" s="19">
        <f t="shared" si="29"/>
        <v>74137</v>
      </c>
      <c r="S56" s="21">
        <v>42412</v>
      </c>
      <c r="T56" s="21">
        <f t="shared" si="34"/>
        <v>69600</v>
      </c>
      <c r="U56" s="19">
        <f t="shared" si="30"/>
        <v>13224</v>
      </c>
      <c r="V56" s="19">
        <f t="shared" si="31"/>
        <v>82824</v>
      </c>
      <c r="W56" s="19">
        <v>10000</v>
      </c>
      <c r="X56" s="20">
        <f t="shared" si="4"/>
        <v>6.96</v>
      </c>
      <c r="Y56" s="19">
        <v>10951</v>
      </c>
      <c r="Z56" s="21">
        <f t="shared" si="5"/>
        <v>76200</v>
      </c>
      <c r="AA56" s="19">
        <f t="shared" si="32"/>
        <v>14478</v>
      </c>
      <c r="AB56" s="21">
        <f t="shared" si="6"/>
        <v>90678</v>
      </c>
      <c r="AC56" s="19">
        <v>11552</v>
      </c>
      <c r="AD56" s="21">
        <f t="shared" si="7"/>
        <v>80400</v>
      </c>
      <c r="AE56" s="19">
        <f t="shared" si="33"/>
        <v>15276</v>
      </c>
      <c r="AF56" s="21">
        <f t="shared" si="8"/>
        <v>95676</v>
      </c>
    </row>
    <row r="57" spans="1:32" s="2" customFormat="1">
      <c r="A57" s="22">
        <v>172</v>
      </c>
      <c r="B57" s="23" t="s">
        <v>82</v>
      </c>
      <c r="C57" s="21">
        <v>877802</v>
      </c>
      <c r="D57" s="21">
        <f t="shared" si="21"/>
        <v>29260.066666666666</v>
      </c>
      <c r="E57" s="24">
        <v>2</v>
      </c>
      <c r="F57" s="21">
        <f t="shared" si="22"/>
        <v>58500</v>
      </c>
      <c r="G57" s="21">
        <f t="shared" si="23"/>
        <v>11115</v>
      </c>
      <c r="H57" s="21">
        <f t="shared" si="24"/>
        <v>69615</v>
      </c>
      <c r="I57" s="21">
        <v>35607</v>
      </c>
      <c r="J57" s="26">
        <f t="shared" si="0"/>
        <v>1.64</v>
      </c>
      <c r="K57" s="21">
        <v>36308</v>
      </c>
      <c r="L57" s="21">
        <f t="shared" si="25"/>
        <v>59500</v>
      </c>
      <c r="M57" s="19">
        <f t="shared" si="26"/>
        <v>11305</v>
      </c>
      <c r="N57" s="19">
        <f t="shared" si="27"/>
        <v>70805</v>
      </c>
      <c r="O57" s="21">
        <v>38004</v>
      </c>
      <c r="P57" s="21">
        <f t="shared" si="28"/>
        <v>62300</v>
      </c>
      <c r="Q57" s="19">
        <f t="shared" si="14"/>
        <v>11837</v>
      </c>
      <c r="R57" s="19">
        <f t="shared" si="29"/>
        <v>74137</v>
      </c>
      <c r="S57" s="21">
        <v>42412</v>
      </c>
      <c r="T57" s="21">
        <f t="shared" si="34"/>
        <v>69600</v>
      </c>
      <c r="U57" s="19">
        <f t="shared" si="30"/>
        <v>13224</v>
      </c>
      <c r="V57" s="19">
        <f t="shared" si="31"/>
        <v>82824</v>
      </c>
      <c r="W57" s="19">
        <v>10000</v>
      </c>
      <c r="X57" s="20">
        <f t="shared" si="4"/>
        <v>6.96</v>
      </c>
      <c r="Y57" s="19">
        <v>10951</v>
      </c>
      <c r="Z57" s="21">
        <f t="shared" si="5"/>
        <v>76200</v>
      </c>
      <c r="AA57" s="19">
        <f t="shared" si="32"/>
        <v>14478</v>
      </c>
      <c r="AB57" s="21">
        <f t="shared" si="6"/>
        <v>90678</v>
      </c>
      <c r="AC57" s="19">
        <v>11552</v>
      </c>
      <c r="AD57" s="21">
        <f t="shared" si="7"/>
        <v>80400</v>
      </c>
      <c r="AE57" s="19">
        <f t="shared" si="33"/>
        <v>15276</v>
      </c>
      <c r="AF57" s="21">
        <f t="shared" si="8"/>
        <v>95676</v>
      </c>
    </row>
    <row r="58" spans="1:32" s="2" customFormat="1">
      <c r="A58" s="22">
        <v>173</v>
      </c>
      <c r="B58" s="23" t="s">
        <v>83</v>
      </c>
      <c r="C58" s="21">
        <v>877802</v>
      </c>
      <c r="D58" s="21">
        <f t="shared" si="21"/>
        <v>29260.066666666666</v>
      </c>
      <c r="E58" s="24">
        <v>10.7</v>
      </c>
      <c r="F58" s="21">
        <f t="shared" si="22"/>
        <v>313100</v>
      </c>
      <c r="G58" s="21">
        <f t="shared" si="23"/>
        <v>59489</v>
      </c>
      <c r="H58" s="21">
        <f t="shared" si="24"/>
        <v>372589</v>
      </c>
      <c r="I58" s="21">
        <v>35607</v>
      </c>
      <c r="J58" s="26">
        <f t="shared" si="0"/>
        <v>8.7899999999999991</v>
      </c>
      <c r="K58" s="21">
        <v>36308</v>
      </c>
      <c r="L58" s="21">
        <f t="shared" si="25"/>
        <v>319100</v>
      </c>
      <c r="M58" s="19">
        <f t="shared" si="26"/>
        <v>60629</v>
      </c>
      <c r="N58" s="19">
        <f t="shared" si="27"/>
        <v>379729</v>
      </c>
      <c r="O58" s="21">
        <v>38004</v>
      </c>
      <c r="P58" s="21">
        <f t="shared" si="28"/>
        <v>334100</v>
      </c>
      <c r="Q58" s="19">
        <f t="shared" si="14"/>
        <v>63479</v>
      </c>
      <c r="R58" s="19">
        <f t="shared" si="29"/>
        <v>397579</v>
      </c>
      <c r="S58" s="21">
        <v>42412</v>
      </c>
      <c r="T58" s="21">
        <f t="shared" si="34"/>
        <v>372800</v>
      </c>
      <c r="U58" s="19">
        <f t="shared" si="30"/>
        <v>70832</v>
      </c>
      <c r="V58" s="19">
        <f t="shared" si="31"/>
        <v>443632</v>
      </c>
      <c r="W58" s="19">
        <v>10000</v>
      </c>
      <c r="X58" s="20">
        <f t="shared" si="4"/>
        <v>37.28</v>
      </c>
      <c r="Y58" s="19">
        <v>10951</v>
      </c>
      <c r="Z58" s="21">
        <f t="shared" si="5"/>
        <v>408300</v>
      </c>
      <c r="AA58" s="19">
        <f t="shared" si="32"/>
        <v>77577</v>
      </c>
      <c r="AB58" s="21">
        <f t="shared" si="6"/>
        <v>485877</v>
      </c>
      <c r="AC58" s="19">
        <v>11552</v>
      </c>
      <c r="AD58" s="21">
        <f t="shared" si="7"/>
        <v>430700</v>
      </c>
      <c r="AE58" s="19">
        <f t="shared" si="33"/>
        <v>81833</v>
      </c>
      <c r="AF58" s="21">
        <f t="shared" si="8"/>
        <v>512533</v>
      </c>
    </row>
    <row r="59" spans="1:32" s="2" customFormat="1">
      <c r="A59" s="22">
        <v>174</v>
      </c>
      <c r="B59" s="23" t="s">
        <v>84</v>
      </c>
      <c r="C59" s="21">
        <v>877802</v>
      </c>
      <c r="D59" s="21">
        <f t="shared" si="21"/>
        <v>29260.066666666666</v>
      </c>
      <c r="E59" s="24">
        <v>5.9</v>
      </c>
      <c r="F59" s="21">
        <f t="shared" si="22"/>
        <v>172600</v>
      </c>
      <c r="G59" s="21">
        <f t="shared" si="23"/>
        <v>32794</v>
      </c>
      <c r="H59" s="21">
        <f t="shared" si="24"/>
        <v>205394</v>
      </c>
      <c r="I59" s="21">
        <v>35607</v>
      </c>
      <c r="J59" s="26">
        <f t="shared" si="0"/>
        <v>4.8499999999999996</v>
      </c>
      <c r="K59" s="21">
        <v>36308</v>
      </c>
      <c r="L59" s="21">
        <f t="shared" si="25"/>
        <v>176100</v>
      </c>
      <c r="M59" s="19">
        <f t="shared" si="26"/>
        <v>33459</v>
      </c>
      <c r="N59" s="19">
        <f t="shared" si="27"/>
        <v>209559</v>
      </c>
      <c r="O59" s="21">
        <v>38004</v>
      </c>
      <c r="P59" s="21">
        <f t="shared" si="28"/>
        <v>184300</v>
      </c>
      <c r="Q59" s="19">
        <f t="shared" si="14"/>
        <v>35017</v>
      </c>
      <c r="R59" s="19">
        <f t="shared" si="29"/>
        <v>219317</v>
      </c>
      <c r="S59" s="21">
        <v>42412</v>
      </c>
      <c r="T59" s="21">
        <f t="shared" si="34"/>
        <v>205700</v>
      </c>
      <c r="U59" s="19">
        <f t="shared" si="30"/>
        <v>39083</v>
      </c>
      <c r="V59" s="19">
        <f t="shared" si="31"/>
        <v>244783</v>
      </c>
      <c r="W59" s="19">
        <v>10000</v>
      </c>
      <c r="X59" s="20">
        <f t="shared" si="4"/>
        <v>20.57</v>
      </c>
      <c r="Y59" s="19">
        <v>10951</v>
      </c>
      <c r="Z59" s="21">
        <f t="shared" si="5"/>
        <v>225300</v>
      </c>
      <c r="AA59" s="19">
        <f t="shared" si="32"/>
        <v>42807</v>
      </c>
      <c r="AB59" s="21">
        <f t="shared" si="6"/>
        <v>268107</v>
      </c>
      <c r="AC59" s="19">
        <v>11552</v>
      </c>
      <c r="AD59" s="21">
        <f t="shared" si="7"/>
        <v>237600</v>
      </c>
      <c r="AE59" s="19">
        <f t="shared" si="33"/>
        <v>45144</v>
      </c>
      <c r="AF59" s="21">
        <f t="shared" si="8"/>
        <v>282744</v>
      </c>
    </row>
    <row r="60" spans="1:32" s="2" customFormat="1">
      <c r="A60" s="22">
        <v>175</v>
      </c>
      <c r="B60" s="23" t="s">
        <v>85</v>
      </c>
      <c r="C60" s="21">
        <v>877802</v>
      </c>
      <c r="D60" s="21">
        <f t="shared" si="21"/>
        <v>29260.066666666666</v>
      </c>
      <c r="E60" s="24">
        <v>5.9</v>
      </c>
      <c r="F60" s="21">
        <f t="shared" si="22"/>
        <v>172600</v>
      </c>
      <c r="G60" s="21">
        <f t="shared" si="23"/>
        <v>32794</v>
      </c>
      <c r="H60" s="21">
        <f t="shared" si="24"/>
        <v>205394</v>
      </c>
      <c r="I60" s="21">
        <v>35607</v>
      </c>
      <c r="J60" s="26">
        <f t="shared" si="0"/>
        <v>4.8499999999999996</v>
      </c>
      <c r="K60" s="21">
        <v>36308</v>
      </c>
      <c r="L60" s="21">
        <f t="shared" si="25"/>
        <v>176100</v>
      </c>
      <c r="M60" s="19">
        <f t="shared" si="26"/>
        <v>33459</v>
      </c>
      <c r="N60" s="19">
        <f t="shared" si="27"/>
        <v>209559</v>
      </c>
      <c r="O60" s="21">
        <v>38004</v>
      </c>
      <c r="P60" s="21">
        <f t="shared" si="28"/>
        <v>184300</v>
      </c>
      <c r="Q60" s="19">
        <f t="shared" si="14"/>
        <v>35017</v>
      </c>
      <c r="R60" s="19">
        <f t="shared" si="29"/>
        <v>219317</v>
      </c>
      <c r="S60" s="21">
        <v>42412</v>
      </c>
      <c r="T60" s="21">
        <f t="shared" si="34"/>
        <v>205700</v>
      </c>
      <c r="U60" s="19">
        <f t="shared" si="30"/>
        <v>39083</v>
      </c>
      <c r="V60" s="19">
        <f t="shared" si="31"/>
        <v>244783</v>
      </c>
      <c r="W60" s="19">
        <v>10000</v>
      </c>
      <c r="X60" s="20">
        <f t="shared" si="4"/>
        <v>20.57</v>
      </c>
      <c r="Y60" s="19">
        <v>10951</v>
      </c>
      <c r="Z60" s="21">
        <f t="shared" si="5"/>
        <v>225300</v>
      </c>
      <c r="AA60" s="19">
        <f t="shared" si="32"/>
        <v>42807</v>
      </c>
      <c r="AB60" s="21">
        <f t="shared" si="6"/>
        <v>268107</v>
      </c>
      <c r="AC60" s="19">
        <v>11552</v>
      </c>
      <c r="AD60" s="21">
        <f t="shared" si="7"/>
        <v>237600</v>
      </c>
      <c r="AE60" s="19">
        <f t="shared" si="33"/>
        <v>45144</v>
      </c>
      <c r="AF60" s="21">
        <f t="shared" si="8"/>
        <v>282744</v>
      </c>
    </row>
    <row r="61" spans="1:32" s="2" customFormat="1">
      <c r="A61" s="22">
        <v>176</v>
      </c>
      <c r="B61" s="23" t="s">
        <v>86</v>
      </c>
      <c r="C61" s="21">
        <v>877802</v>
      </c>
      <c r="D61" s="21">
        <f t="shared" si="21"/>
        <v>29260.066666666666</v>
      </c>
      <c r="E61" s="24">
        <v>5.9</v>
      </c>
      <c r="F61" s="21">
        <f t="shared" si="22"/>
        <v>172600</v>
      </c>
      <c r="G61" s="21">
        <f t="shared" si="23"/>
        <v>32794</v>
      </c>
      <c r="H61" s="21">
        <f t="shared" si="24"/>
        <v>205394</v>
      </c>
      <c r="I61" s="21">
        <v>35607</v>
      </c>
      <c r="J61" s="26">
        <f t="shared" si="0"/>
        <v>4.8499999999999996</v>
      </c>
      <c r="K61" s="21">
        <v>36308</v>
      </c>
      <c r="L61" s="21">
        <f t="shared" si="25"/>
        <v>176100</v>
      </c>
      <c r="M61" s="19">
        <f t="shared" si="26"/>
        <v>33459</v>
      </c>
      <c r="N61" s="19">
        <f t="shared" si="27"/>
        <v>209559</v>
      </c>
      <c r="O61" s="21">
        <v>38004</v>
      </c>
      <c r="P61" s="21">
        <f t="shared" si="28"/>
        <v>184300</v>
      </c>
      <c r="Q61" s="19">
        <f t="shared" si="14"/>
        <v>35017</v>
      </c>
      <c r="R61" s="19">
        <f t="shared" si="29"/>
        <v>219317</v>
      </c>
      <c r="S61" s="21">
        <v>42412</v>
      </c>
      <c r="T61" s="21">
        <f t="shared" si="34"/>
        <v>205700</v>
      </c>
      <c r="U61" s="19">
        <f t="shared" si="30"/>
        <v>39083</v>
      </c>
      <c r="V61" s="19">
        <f t="shared" si="31"/>
        <v>244783</v>
      </c>
      <c r="W61" s="19">
        <v>10000</v>
      </c>
      <c r="X61" s="20">
        <f t="shared" si="4"/>
        <v>20.57</v>
      </c>
      <c r="Y61" s="19">
        <v>10951</v>
      </c>
      <c r="Z61" s="21">
        <f t="shared" si="5"/>
        <v>225300</v>
      </c>
      <c r="AA61" s="19">
        <f t="shared" si="32"/>
        <v>42807</v>
      </c>
      <c r="AB61" s="21">
        <f t="shared" si="6"/>
        <v>268107</v>
      </c>
      <c r="AC61" s="19">
        <v>11552</v>
      </c>
      <c r="AD61" s="21">
        <f t="shared" si="7"/>
        <v>237600</v>
      </c>
      <c r="AE61" s="19">
        <f t="shared" si="33"/>
        <v>45144</v>
      </c>
      <c r="AF61" s="21">
        <f t="shared" si="8"/>
        <v>282744</v>
      </c>
    </row>
    <row r="62" spans="1:32" s="2" customFormat="1">
      <c r="A62" s="22">
        <v>177</v>
      </c>
      <c r="B62" s="23" t="s">
        <v>87</v>
      </c>
      <c r="C62" s="21">
        <v>877802</v>
      </c>
      <c r="D62" s="21">
        <f t="shared" si="21"/>
        <v>29260.066666666666</v>
      </c>
      <c r="E62" s="24">
        <v>5.9</v>
      </c>
      <c r="F62" s="21">
        <f t="shared" si="22"/>
        <v>172600</v>
      </c>
      <c r="G62" s="21">
        <f t="shared" si="23"/>
        <v>32794</v>
      </c>
      <c r="H62" s="21">
        <f t="shared" si="24"/>
        <v>205394</v>
      </c>
      <c r="I62" s="21">
        <v>35607</v>
      </c>
      <c r="J62" s="26">
        <f t="shared" si="0"/>
        <v>4.8499999999999996</v>
      </c>
      <c r="K62" s="21">
        <v>36308</v>
      </c>
      <c r="L62" s="21">
        <f t="shared" si="25"/>
        <v>176100</v>
      </c>
      <c r="M62" s="19">
        <f t="shared" si="26"/>
        <v>33459</v>
      </c>
      <c r="N62" s="19">
        <f t="shared" si="27"/>
        <v>209559</v>
      </c>
      <c r="O62" s="21">
        <v>38004</v>
      </c>
      <c r="P62" s="21">
        <f t="shared" si="28"/>
        <v>184300</v>
      </c>
      <c r="Q62" s="19">
        <f t="shared" si="14"/>
        <v>35017</v>
      </c>
      <c r="R62" s="19">
        <f t="shared" si="29"/>
        <v>219317</v>
      </c>
      <c r="S62" s="21">
        <v>42412</v>
      </c>
      <c r="T62" s="21">
        <f t="shared" si="34"/>
        <v>205700</v>
      </c>
      <c r="U62" s="19">
        <f t="shared" si="30"/>
        <v>39083</v>
      </c>
      <c r="V62" s="19">
        <f t="shared" si="31"/>
        <v>244783</v>
      </c>
      <c r="W62" s="19">
        <v>10000</v>
      </c>
      <c r="X62" s="20">
        <f t="shared" si="4"/>
        <v>20.57</v>
      </c>
      <c r="Y62" s="19">
        <v>10951</v>
      </c>
      <c r="Z62" s="21">
        <f t="shared" si="5"/>
        <v>225300</v>
      </c>
      <c r="AA62" s="19">
        <f t="shared" si="32"/>
        <v>42807</v>
      </c>
      <c r="AB62" s="21">
        <f t="shared" si="6"/>
        <v>268107</v>
      </c>
      <c r="AC62" s="19">
        <v>11552</v>
      </c>
      <c r="AD62" s="21">
        <f t="shared" si="7"/>
        <v>237600</v>
      </c>
      <c r="AE62" s="19">
        <f t="shared" si="33"/>
        <v>45144</v>
      </c>
      <c r="AF62" s="21">
        <f t="shared" si="8"/>
        <v>282744</v>
      </c>
    </row>
    <row r="63" spans="1:32" s="2" customFormat="1">
      <c r="A63" s="22">
        <v>178</v>
      </c>
      <c r="B63" s="23" t="s">
        <v>88</v>
      </c>
      <c r="C63" s="21">
        <v>877802</v>
      </c>
      <c r="D63" s="21">
        <f t="shared" si="21"/>
        <v>29260.066666666666</v>
      </c>
      <c r="E63" s="24">
        <v>5.9</v>
      </c>
      <c r="F63" s="21">
        <f t="shared" si="22"/>
        <v>172600</v>
      </c>
      <c r="G63" s="21">
        <f t="shared" si="23"/>
        <v>32794</v>
      </c>
      <c r="H63" s="21">
        <f t="shared" si="24"/>
        <v>205394</v>
      </c>
      <c r="I63" s="21">
        <v>35607</v>
      </c>
      <c r="J63" s="26">
        <f t="shared" si="0"/>
        <v>4.8499999999999996</v>
      </c>
      <c r="K63" s="21">
        <v>36308</v>
      </c>
      <c r="L63" s="21">
        <f t="shared" si="25"/>
        <v>176100</v>
      </c>
      <c r="M63" s="19">
        <f t="shared" si="26"/>
        <v>33459</v>
      </c>
      <c r="N63" s="19">
        <f t="shared" si="27"/>
        <v>209559</v>
      </c>
      <c r="O63" s="21">
        <v>38004</v>
      </c>
      <c r="P63" s="21">
        <f t="shared" si="28"/>
        <v>184300</v>
      </c>
      <c r="Q63" s="19">
        <f t="shared" si="14"/>
        <v>35017</v>
      </c>
      <c r="R63" s="19">
        <f t="shared" si="29"/>
        <v>219317</v>
      </c>
      <c r="S63" s="21">
        <v>42412</v>
      </c>
      <c r="T63" s="21">
        <f t="shared" si="34"/>
        <v>205700</v>
      </c>
      <c r="U63" s="19">
        <f t="shared" si="30"/>
        <v>39083</v>
      </c>
      <c r="V63" s="19">
        <f t="shared" si="31"/>
        <v>244783</v>
      </c>
      <c r="W63" s="19">
        <v>10000</v>
      </c>
      <c r="X63" s="20">
        <f t="shared" si="4"/>
        <v>20.57</v>
      </c>
      <c r="Y63" s="19">
        <v>10951</v>
      </c>
      <c r="Z63" s="21">
        <f t="shared" si="5"/>
        <v>225300</v>
      </c>
      <c r="AA63" s="19">
        <f t="shared" si="32"/>
        <v>42807</v>
      </c>
      <c r="AB63" s="21">
        <f t="shared" si="6"/>
        <v>268107</v>
      </c>
      <c r="AC63" s="19">
        <v>11552</v>
      </c>
      <c r="AD63" s="21">
        <f t="shared" si="7"/>
        <v>237600</v>
      </c>
      <c r="AE63" s="19">
        <f t="shared" si="33"/>
        <v>45144</v>
      </c>
      <c r="AF63" s="21">
        <f t="shared" si="8"/>
        <v>282744</v>
      </c>
    </row>
    <row r="64" spans="1:32" s="2" customFormat="1">
      <c r="A64" s="22">
        <v>179</v>
      </c>
      <c r="B64" s="23" t="s">
        <v>89</v>
      </c>
      <c r="C64" s="21">
        <v>877802</v>
      </c>
      <c r="D64" s="21">
        <f t="shared" si="21"/>
        <v>29260.066666666666</v>
      </c>
      <c r="E64" s="24">
        <v>5.9</v>
      </c>
      <c r="F64" s="21">
        <f t="shared" si="22"/>
        <v>172600</v>
      </c>
      <c r="G64" s="21">
        <f t="shared" si="23"/>
        <v>32794</v>
      </c>
      <c r="H64" s="21">
        <f t="shared" si="24"/>
        <v>205394</v>
      </c>
      <c r="I64" s="21">
        <v>35607</v>
      </c>
      <c r="J64" s="26">
        <f t="shared" si="0"/>
        <v>4.8499999999999996</v>
      </c>
      <c r="K64" s="21">
        <v>36308</v>
      </c>
      <c r="L64" s="21">
        <f t="shared" si="25"/>
        <v>176100</v>
      </c>
      <c r="M64" s="19">
        <f t="shared" si="26"/>
        <v>33459</v>
      </c>
      <c r="N64" s="19">
        <f t="shared" si="27"/>
        <v>209559</v>
      </c>
      <c r="O64" s="21">
        <v>38004</v>
      </c>
      <c r="P64" s="21">
        <f t="shared" si="28"/>
        <v>184300</v>
      </c>
      <c r="Q64" s="19">
        <f t="shared" si="14"/>
        <v>35017</v>
      </c>
      <c r="R64" s="19">
        <f t="shared" si="29"/>
        <v>219317</v>
      </c>
      <c r="S64" s="21">
        <v>42412</v>
      </c>
      <c r="T64" s="21">
        <f t="shared" si="34"/>
        <v>205700</v>
      </c>
      <c r="U64" s="19">
        <f t="shared" si="30"/>
        <v>39083</v>
      </c>
      <c r="V64" s="19">
        <f t="shared" si="31"/>
        <v>244783</v>
      </c>
      <c r="W64" s="19">
        <v>10000</v>
      </c>
      <c r="X64" s="20">
        <f t="shared" si="4"/>
        <v>20.57</v>
      </c>
      <c r="Y64" s="19">
        <v>10951</v>
      </c>
      <c r="Z64" s="21">
        <f t="shared" si="5"/>
        <v>225300</v>
      </c>
      <c r="AA64" s="19">
        <f t="shared" si="32"/>
        <v>42807</v>
      </c>
      <c r="AB64" s="21">
        <f t="shared" si="6"/>
        <v>268107</v>
      </c>
      <c r="AC64" s="19">
        <v>11552</v>
      </c>
      <c r="AD64" s="21">
        <f t="shared" si="7"/>
        <v>237600</v>
      </c>
      <c r="AE64" s="19">
        <f t="shared" si="33"/>
        <v>45144</v>
      </c>
      <c r="AF64" s="21">
        <f t="shared" si="8"/>
        <v>282744</v>
      </c>
    </row>
    <row r="65" spans="1:32" s="2" customFormat="1">
      <c r="A65" s="22">
        <v>180</v>
      </c>
      <c r="B65" s="23" t="s">
        <v>90</v>
      </c>
      <c r="C65" s="21">
        <v>877802</v>
      </c>
      <c r="D65" s="21">
        <f t="shared" si="21"/>
        <v>29260.066666666666</v>
      </c>
      <c r="E65" s="24">
        <v>10.7</v>
      </c>
      <c r="F65" s="21">
        <f t="shared" si="22"/>
        <v>313100</v>
      </c>
      <c r="G65" s="21">
        <f t="shared" si="23"/>
        <v>59489</v>
      </c>
      <c r="H65" s="21">
        <f t="shared" si="24"/>
        <v>372589</v>
      </c>
      <c r="I65" s="21">
        <v>35607</v>
      </c>
      <c r="J65" s="26">
        <f t="shared" si="0"/>
        <v>8.7899999999999991</v>
      </c>
      <c r="K65" s="21">
        <v>36308</v>
      </c>
      <c r="L65" s="21">
        <f t="shared" si="25"/>
        <v>319100</v>
      </c>
      <c r="M65" s="19">
        <f t="shared" si="26"/>
        <v>60629</v>
      </c>
      <c r="N65" s="19">
        <f t="shared" si="27"/>
        <v>379729</v>
      </c>
      <c r="O65" s="21">
        <v>38004</v>
      </c>
      <c r="P65" s="21">
        <f t="shared" si="28"/>
        <v>334100</v>
      </c>
      <c r="Q65" s="19">
        <f t="shared" si="14"/>
        <v>63479</v>
      </c>
      <c r="R65" s="19">
        <f t="shared" si="29"/>
        <v>397579</v>
      </c>
      <c r="S65" s="21">
        <v>42412</v>
      </c>
      <c r="T65" s="21">
        <f t="shared" si="34"/>
        <v>372800</v>
      </c>
      <c r="U65" s="19">
        <f t="shared" si="30"/>
        <v>70832</v>
      </c>
      <c r="V65" s="19">
        <f t="shared" si="31"/>
        <v>443632</v>
      </c>
      <c r="W65" s="19">
        <v>10000</v>
      </c>
      <c r="X65" s="20">
        <f t="shared" si="4"/>
        <v>37.28</v>
      </c>
      <c r="Y65" s="19">
        <v>10951</v>
      </c>
      <c r="Z65" s="21">
        <f t="shared" si="5"/>
        <v>408300</v>
      </c>
      <c r="AA65" s="19">
        <f t="shared" si="32"/>
        <v>77577</v>
      </c>
      <c r="AB65" s="21">
        <f t="shared" si="6"/>
        <v>485877</v>
      </c>
      <c r="AC65" s="19">
        <v>11552</v>
      </c>
      <c r="AD65" s="21">
        <f t="shared" si="7"/>
        <v>430700</v>
      </c>
      <c r="AE65" s="19">
        <f t="shared" si="33"/>
        <v>81833</v>
      </c>
      <c r="AF65" s="21">
        <f t="shared" si="8"/>
        <v>512533</v>
      </c>
    </row>
    <row r="66" spans="1:32" s="2" customFormat="1">
      <c r="A66" s="22">
        <v>181</v>
      </c>
      <c r="B66" s="23" t="s">
        <v>91</v>
      </c>
      <c r="C66" s="21">
        <v>877802</v>
      </c>
      <c r="D66" s="21">
        <f t="shared" si="21"/>
        <v>29260.066666666666</v>
      </c>
      <c r="E66" s="24">
        <v>10.7</v>
      </c>
      <c r="F66" s="21">
        <f t="shared" si="22"/>
        <v>313100</v>
      </c>
      <c r="G66" s="21">
        <f t="shared" si="23"/>
        <v>59489</v>
      </c>
      <c r="H66" s="21">
        <f t="shared" si="24"/>
        <v>372589</v>
      </c>
      <c r="I66" s="21">
        <v>35607</v>
      </c>
      <c r="J66" s="26">
        <f t="shared" si="0"/>
        <v>8.7899999999999991</v>
      </c>
      <c r="K66" s="21">
        <v>36308</v>
      </c>
      <c r="L66" s="21">
        <f t="shared" si="25"/>
        <v>319100</v>
      </c>
      <c r="M66" s="19">
        <f t="shared" si="26"/>
        <v>60629</v>
      </c>
      <c r="N66" s="19">
        <f t="shared" si="27"/>
        <v>379729</v>
      </c>
      <c r="O66" s="21">
        <v>38004</v>
      </c>
      <c r="P66" s="21">
        <f t="shared" si="28"/>
        <v>334100</v>
      </c>
      <c r="Q66" s="19">
        <f t="shared" si="14"/>
        <v>63479</v>
      </c>
      <c r="R66" s="19">
        <f t="shared" si="29"/>
        <v>397579</v>
      </c>
      <c r="S66" s="21">
        <v>42412</v>
      </c>
      <c r="T66" s="21">
        <f t="shared" si="34"/>
        <v>372800</v>
      </c>
      <c r="U66" s="19">
        <f t="shared" si="30"/>
        <v>70832</v>
      </c>
      <c r="V66" s="19">
        <f t="shared" si="31"/>
        <v>443632</v>
      </c>
      <c r="W66" s="19">
        <v>10000</v>
      </c>
      <c r="X66" s="20">
        <f t="shared" si="4"/>
        <v>37.28</v>
      </c>
      <c r="Y66" s="19">
        <v>10951</v>
      </c>
      <c r="Z66" s="21">
        <f t="shared" si="5"/>
        <v>408300</v>
      </c>
      <c r="AA66" s="19">
        <f t="shared" si="32"/>
        <v>77577</v>
      </c>
      <c r="AB66" s="21">
        <f t="shared" si="6"/>
        <v>485877</v>
      </c>
      <c r="AC66" s="19">
        <v>11552</v>
      </c>
      <c r="AD66" s="21">
        <f t="shared" si="7"/>
        <v>430700</v>
      </c>
      <c r="AE66" s="19">
        <f t="shared" si="33"/>
        <v>81833</v>
      </c>
      <c r="AF66" s="21">
        <f t="shared" si="8"/>
        <v>512533</v>
      </c>
    </row>
    <row r="67" spans="1:32" s="2" customFormat="1">
      <c r="A67" s="22">
        <v>182</v>
      </c>
      <c r="B67" s="23" t="s">
        <v>92</v>
      </c>
      <c r="C67" s="21">
        <v>877802</v>
      </c>
      <c r="D67" s="21">
        <f t="shared" si="21"/>
        <v>29260.066666666666</v>
      </c>
      <c r="E67" s="24">
        <v>10.7</v>
      </c>
      <c r="F67" s="21">
        <f t="shared" si="22"/>
        <v>313100</v>
      </c>
      <c r="G67" s="21">
        <f t="shared" si="23"/>
        <v>59489</v>
      </c>
      <c r="H67" s="21">
        <f t="shared" si="24"/>
        <v>372589</v>
      </c>
      <c r="I67" s="21">
        <v>35607</v>
      </c>
      <c r="J67" s="26">
        <f t="shared" si="0"/>
        <v>8.7899999999999991</v>
      </c>
      <c r="K67" s="21">
        <v>36308</v>
      </c>
      <c r="L67" s="21">
        <f t="shared" si="25"/>
        <v>319100</v>
      </c>
      <c r="M67" s="19">
        <f t="shared" si="26"/>
        <v>60629</v>
      </c>
      <c r="N67" s="19">
        <f t="shared" si="27"/>
        <v>379729</v>
      </c>
      <c r="O67" s="21">
        <v>38004</v>
      </c>
      <c r="P67" s="21">
        <f t="shared" si="28"/>
        <v>334100</v>
      </c>
      <c r="Q67" s="19">
        <f t="shared" si="14"/>
        <v>63479</v>
      </c>
      <c r="R67" s="19">
        <f t="shared" si="29"/>
        <v>397579</v>
      </c>
      <c r="S67" s="21">
        <v>42412</v>
      </c>
      <c r="T67" s="21">
        <f t="shared" si="34"/>
        <v>372800</v>
      </c>
      <c r="U67" s="19">
        <f t="shared" si="30"/>
        <v>70832</v>
      </c>
      <c r="V67" s="19">
        <f t="shared" si="31"/>
        <v>443632</v>
      </c>
      <c r="W67" s="19">
        <v>10000</v>
      </c>
      <c r="X67" s="20">
        <f t="shared" si="4"/>
        <v>37.28</v>
      </c>
      <c r="Y67" s="19">
        <v>10951</v>
      </c>
      <c r="Z67" s="21">
        <f t="shared" si="5"/>
        <v>408300</v>
      </c>
      <c r="AA67" s="19">
        <f t="shared" si="32"/>
        <v>77577</v>
      </c>
      <c r="AB67" s="21">
        <f t="shared" si="6"/>
        <v>485877</v>
      </c>
      <c r="AC67" s="19">
        <v>11552</v>
      </c>
      <c r="AD67" s="21">
        <f t="shared" si="7"/>
        <v>430700</v>
      </c>
      <c r="AE67" s="19">
        <f t="shared" si="33"/>
        <v>81833</v>
      </c>
      <c r="AF67" s="21">
        <f t="shared" si="8"/>
        <v>512533</v>
      </c>
    </row>
    <row r="68" spans="1:32" s="2" customFormat="1">
      <c r="A68" s="22">
        <v>183</v>
      </c>
      <c r="B68" s="23" t="s">
        <v>93</v>
      </c>
      <c r="C68" s="21">
        <v>877802</v>
      </c>
      <c r="D68" s="21">
        <f t="shared" si="21"/>
        <v>29260.066666666666</v>
      </c>
      <c r="E68" s="24">
        <v>10.7</v>
      </c>
      <c r="F68" s="21">
        <f t="shared" si="22"/>
        <v>313100</v>
      </c>
      <c r="G68" s="21">
        <f t="shared" si="23"/>
        <v>59489</v>
      </c>
      <c r="H68" s="21">
        <f t="shared" si="24"/>
        <v>372589</v>
      </c>
      <c r="I68" s="21">
        <v>35607</v>
      </c>
      <c r="J68" s="26">
        <f t="shared" si="0"/>
        <v>8.7899999999999991</v>
      </c>
      <c r="K68" s="21">
        <v>36308</v>
      </c>
      <c r="L68" s="21">
        <f t="shared" si="25"/>
        <v>319100</v>
      </c>
      <c r="M68" s="19">
        <f t="shared" si="26"/>
        <v>60629</v>
      </c>
      <c r="N68" s="19">
        <f t="shared" si="27"/>
        <v>379729</v>
      </c>
      <c r="O68" s="21">
        <v>38004</v>
      </c>
      <c r="P68" s="21">
        <f t="shared" si="28"/>
        <v>334100</v>
      </c>
      <c r="Q68" s="19">
        <f t="shared" si="14"/>
        <v>63479</v>
      </c>
      <c r="R68" s="19">
        <f t="shared" si="29"/>
        <v>397579</v>
      </c>
      <c r="S68" s="21">
        <v>42412</v>
      </c>
      <c r="T68" s="21">
        <f t="shared" si="34"/>
        <v>372800</v>
      </c>
      <c r="U68" s="19">
        <f t="shared" si="30"/>
        <v>70832</v>
      </c>
      <c r="V68" s="19">
        <f t="shared" si="31"/>
        <v>443632</v>
      </c>
      <c r="W68" s="19">
        <v>10000</v>
      </c>
      <c r="X68" s="20">
        <f t="shared" si="4"/>
        <v>37.28</v>
      </c>
      <c r="Y68" s="19">
        <v>10951</v>
      </c>
      <c r="Z68" s="21">
        <f t="shared" si="5"/>
        <v>408300</v>
      </c>
      <c r="AA68" s="19">
        <f t="shared" si="32"/>
        <v>77577</v>
      </c>
      <c r="AB68" s="21">
        <f t="shared" si="6"/>
        <v>485877</v>
      </c>
      <c r="AC68" s="19">
        <v>11552</v>
      </c>
      <c r="AD68" s="21">
        <f t="shared" si="7"/>
        <v>430700</v>
      </c>
      <c r="AE68" s="19">
        <f t="shared" si="33"/>
        <v>81833</v>
      </c>
      <c r="AF68" s="21">
        <f t="shared" si="8"/>
        <v>512533</v>
      </c>
    </row>
    <row r="69" spans="1:32" s="2" customFormat="1">
      <c r="A69" s="22">
        <v>184</v>
      </c>
      <c r="B69" s="23" t="s">
        <v>94</v>
      </c>
      <c r="C69" s="21">
        <v>877802</v>
      </c>
      <c r="D69" s="21">
        <f t="shared" si="21"/>
        <v>29260.066666666666</v>
      </c>
      <c r="E69" s="24">
        <v>10.7</v>
      </c>
      <c r="F69" s="21">
        <f t="shared" si="22"/>
        <v>313100</v>
      </c>
      <c r="G69" s="21">
        <f t="shared" si="23"/>
        <v>59489</v>
      </c>
      <c r="H69" s="21">
        <f t="shared" si="24"/>
        <v>372589</v>
      </c>
      <c r="I69" s="21">
        <v>35607</v>
      </c>
      <c r="J69" s="26">
        <f t="shared" si="0"/>
        <v>8.7899999999999991</v>
      </c>
      <c r="K69" s="21">
        <v>36308</v>
      </c>
      <c r="L69" s="21">
        <f t="shared" si="25"/>
        <v>319100</v>
      </c>
      <c r="M69" s="19">
        <f t="shared" si="26"/>
        <v>60629</v>
      </c>
      <c r="N69" s="19">
        <f t="shared" si="27"/>
        <v>379729</v>
      </c>
      <c r="O69" s="21">
        <v>38004</v>
      </c>
      <c r="P69" s="21">
        <f t="shared" si="28"/>
        <v>334100</v>
      </c>
      <c r="Q69" s="19">
        <f t="shared" si="14"/>
        <v>63479</v>
      </c>
      <c r="R69" s="19">
        <f t="shared" si="29"/>
        <v>397579</v>
      </c>
      <c r="S69" s="21">
        <v>42412</v>
      </c>
      <c r="T69" s="21">
        <f t="shared" si="34"/>
        <v>372800</v>
      </c>
      <c r="U69" s="19">
        <f t="shared" si="30"/>
        <v>70832</v>
      </c>
      <c r="V69" s="19">
        <f t="shared" si="31"/>
        <v>443632</v>
      </c>
      <c r="W69" s="19">
        <v>10000</v>
      </c>
      <c r="X69" s="20">
        <f t="shared" si="4"/>
        <v>37.28</v>
      </c>
      <c r="Y69" s="19">
        <v>10951</v>
      </c>
      <c r="Z69" s="21">
        <f t="shared" si="5"/>
        <v>408300</v>
      </c>
      <c r="AA69" s="19">
        <f t="shared" si="32"/>
        <v>77577</v>
      </c>
      <c r="AB69" s="21">
        <f t="shared" si="6"/>
        <v>485877</v>
      </c>
      <c r="AC69" s="19">
        <v>11552</v>
      </c>
      <c r="AD69" s="21">
        <f t="shared" si="7"/>
        <v>430700</v>
      </c>
      <c r="AE69" s="19">
        <f t="shared" si="33"/>
        <v>81833</v>
      </c>
      <c r="AF69" s="21">
        <f t="shared" si="8"/>
        <v>512533</v>
      </c>
    </row>
    <row r="70" spans="1:32" s="2" customFormat="1">
      <c r="A70" s="22">
        <v>185</v>
      </c>
      <c r="B70" s="23" t="s">
        <v>95</v>
      </c>
      <c r="C70" s="21">
        <v>877802</v>
      </c>
      <c r="D70" s="21">
        <f t="shared" si="21"/>
        <v>29260.066666666666</v>
      </c>
      <c r="E70" s="24">
        <v>10.7</v>
      </c>
      <c r="F70" s="21">
        <f t="shared" si="22"/>
        <v>313100</v>
      </c>
      <c r="G70" s="21">
        <f t="shared" si="23"/>
        <v>59489</v>
      </c>
      <c r="H70" s="21">
        <f t="shared" si="24"/>
        <v>372589</v>
      </c>
      <c r="I70" s="21">
        <v>35607</v>
      </c>
      <c r="J70" s="26">
        <f t="shared" si="0"/>
        <v>8.7899999999999991</v>
      </c>
      <c r="K70" s="21">
        <v>36308</v>
      </c>
      <c r="L70" s="21">
        <f t="shared" si="25"/>
        <v>319100</v>
      </c>
      <c r="M70" s="19">
        <f t="shared" si="26"/>
        <v>60629</v>
      </c>
      <c r="N70" s="19">
        <f t="shared" si="27"/>
        <v>379729</v>
      </c>
      <c r="O70" s="21">
        <v>38004</v>
      </c>
      <c r="P70" s="21">
        <f t="shared" si="28"/>
        <v>334100</v>
      </c>
      <c r="Q70" s="19">
        <f t="shared" si="14"/>
        <v>63479</v>
      </c>
      <c r="R70" s="19">
        <f t="shared" si="29"/>
        <v>397579</v>
      </c>
      <c r="S70" s="21">
        <v>42412</v>
      </c>
      <c r="T70" s="21">
        <f t="shared" si="34"/>
        <v>372800</v>
      </c>
      <c r="U70" s="19">
        <f t="shared" si="30"/>
        <v>70832</v>
      </c>
      <c r="V70" s="19">
        <f t="shared" si="31"/>
        <v>443632</v>
      </c>
      <c r="W70" s="19">
        <v>10000</v>
      </c>
      <c r="X70" s="20">
        <f t="shared" si="4"/>
        <v>37.28</v>
      </c>
      <c r="Y70" s="19">
        <v>10951</v>
      </c>
      <c r="Z70" s="21">
        <f t="shared" si="5"/>
        <v>408300</v>
      </c>
      <c r="AA70" s="19">
        <f t="shared" si="32"/>
        <v>77577</v>
      </c>
      <c r="AB70" s="21">
        <f t="shared" si="6"/>
        <v>485877</v>
      </c>
      <c r="AC70" s="19">
        <v>11552</v>
      </c>
      <c r="AD70" s="21">
        <f t="shared" si="7"/>
        <v>430700</v>
      </c>
      <c r="AE70" s="19">
        <f t="shared" si="33"/>
        <v>81833</v>
      </c>
      <c r="AF70" s="21">
        <f t="shared" si="8"/>
        <v>512533</v>
      </c>
    </row>
    <row r="71" spans="1:32" s="2" customFormat="1">
      <c r="A71" s="22">
        <v>186</v>
      </c>
      <c r="B71" s="23" t="s">
        <v>96</v>
      </c>
      <c r="C71" s="21">
        <v>877802</v>
      </c>
      <c r="D71" s="21">
        <f t="shared" si="21"/>
        <v>29260.066666666666</v>
      </c>
      <c r="E71" s="24">
        <v>10.7</v>
      </c>
      <c r="F71" s="21">
        <f t="shared" si="22"/>
        <v>313100</v>
      </c>
      <c r="G71" s="21">
        <f t="shared" si="23"/>
        <v>59489</v>
      </c>
      <c r="H71" s="21">
        <f t="shared" si="24"/>
        <v>372589</v>
      </c>
      <c r="I71" s="21">
        <v>35607</v>
      </c>
      <c r="J71" s="26">
        <f t="shared" si="0"/>
        <v>8.7899999999999991</v>
      </c>
      <c r="K71" s="21">
        <v>36308</v>
      </c>
      <c r="L71" s="21">
        <f t="shared" si="25"/>
        <v>319100</v>
      </c>
      <c r="M71" s="19">
        <f t="shared" si="26"/>
        <v>60629</v>
      </c>
      <c r="N71" s="19">
        <f t="shared" si="27"/>
        <v>379729</v>
      </c>
      <c r="O71" s="21">
        <v>38004</v>
      </c>
      <c r="P71" s="21">
        <f t="shared" si="28"/>
        <v>334100</v>
      </c>
      <c r="Q71" s="19">
        <f t="shared" si="14"/>
        <v>63479</v>
      </c>
      <c r="R71" s="19">
        <f t="shared" si="29"/>
        <v>397579</v>
      </c>
      <c r="S71" s="21">
        <v>42412</v>
      </c>
      <c r="T71" s="21">
        <f t="shared" si="34"/>
        <v>372800</v>
      </c>
      <c r="U71" s="19">
        <f t="shared" si="30"/>
        <v>70832</v>
      </c>
      <c r="V71" s="19">
        <f t="shared" si="31"/>
        <v>443632</v>
      </c>
      <c r="W71" s="19">
        <v>10000</v>
      </c>
      <c r="X71" s="20">
        <f t="shared" si="4"/>
        <v>37.28</v>
      </c>
      <c r="Y71" s="19">
        <v>10951</v>
      </c>
      <c r="Z71" s="21">
        <f t="shared" si="5"/>
        <v>408300</v>
      </c>
      <c r="AA71" s="19">
        <f t="shared" si="32"/>
        <v>77577</v>
      </c>
      <c r="AB71" s="21">
        <f t="shared" si="6"/>
        <v>485877</v>
      </c>
      <c r="AC71" s="19">
        <v>11552</v>
      </c>
      <c r="AD71" s="21">
        <f t="shared" si="7"/>
        <v>430700</v>
      </c>
      <c r="AE71" s="19">
        <f t="shared" si="33"/>
        <v>81833</v>
      </c>
      <c r="AF71" s="21">
        <f t="shared" si="8"/>
        <v>512533</v>
      </c>
    </row>
    <row r="72" spans="1:32" s="2" customFormat="1">
      <c r="A72" s="22">
        <v>187</v>
      </c>
      <c r="B72" s="23" t="s">
        <v>97</v>
      </c>
      <c r="C72" s="21">
        <v>877802</v>
      </c>
      <c r="D72" s="21">
        <f t="shared" si="21"/>
        <v>29260.066666666666</v>
      </c>
      <c r="E72" s="24">
        <v>0.4</v>
      </c>
      <c r="F72" s="21">
        <f t="shared" si="22"/>
        <v>11700</v>
      </c>
      <c r="G72" s="21">
        <f t="shared" si="23"/>
        <v>2223</v>
      </c>
      <c r="H72" s="21">
        <f t="shared" si="24"/>
        <v>13923</v>
      </c>
      <c r="I72" s="21">
        <v>35607</v>
      </c>
      <c r="J72" s="25">
        <f t="shared" si="0"/>
        <v>0.32900000000000001</v>
      </c>
      <c r="K72" s="21">
        <v>36308</v>
      </c>
      <c r="L72" s="21">
        <f t="shared" si="25"/>
        <v>11900</v>
      </c>
      <c r="M72" s="19">
        <f t="shared" si="26"/>
        <v>2261</v>
      </c>
      <c r="N72" s="19">
        <f t="shared" si="27"/>
        <v>14161</v>
      </c>
      <c r="O72" s="21">
        <v>38004</v>
      </c>
      <c r="P72" s="21">
        <f t="shared" si="28"/>
        <v>12500</v>
      </c>
      <c r="Q72" s="19">
        <f t="shared" si="14"/>
        <v>2375</v>
      </c>
      <c r="R72" s="19">
        <f t="shared" si="29"/>
        <v>14875</v>
      </c>
      <c r="S72" s="21">
        <v>42412</v>
      </c>
      <c r="T72" s="21">
        <f t="shared" si="34"/>
        <v>14000</v>
      </c>
      <c r="U72" s="19">
        <f t="shared" si="30"/>
        <v>2660</v>
      </c>
      <c r="V72" s="19">
        <f t="shared" si="31"/>
        <v>16660</v>
      </c>
      <c r="W72" s="19">
        <v>10000</v>
      </c>
      <c r="X72" s="20">
        <f t="shared" si="4"/>
        <v>1.4</v>
      </c>
      <c r="Y72" s="19">
        <v>10951</v>
      </c>
      <c r="Z72" s="21">
        <f t="shared" si="5"/>
        <v>15300</v>
      </c>
      <c r="AA72" s="19">
        <f t="shared" si="32"/>
        <v>2907</v>
      </c>
      <c r="AB72" s="21">
        <f t="shared" si="6"/>
        <v>18207</v>
      </c>
      <c r="AC72" s="19">
        <v>11552</v>
      </c>
      <c r="AD72" s="21">
        <f t="shared" si="7"/>
        <v>16200</v>
      </c>
      <c r="AE72" s="19">
        <f t="shared" si="33"/>
        <v>3078</v>
      </c>
      <c r="AF72" s="21">
        <f t="shared" si="8"/>
        <v>19278</v>
      </c>
    </row>
    <row r="73" spans="1:32" s="2" customFormat="1">
      <c r="A73" s="22">
        <v>188</v>
      </c>
      <c r="B73" s="23" t="s">
        <v>98</v>
      </c>
      <c r="C73" s="21">
        <v>877802</v>
      </c>
      <c r="D73" s="21">
        <f t="shared" si="21"/>
        <v>29260.066666666666</v>
      </c>
      <c r="E73" s="24">
        <v>10.7</v>
      </c>
      <c r="F73" s="21">
        <f t="shared" si="22"/>
        <v>313100</v>
      </c>
      <c r="G73" s="21">
        <f t="shared" si="23"/>
        <v>59489</v>
      </c>
      <c r="H73" s="21">
        <f t="shared" si="24"/>
        <v>372589</v>
      </c>
      <c r="I73" s="21">
        <v>35607</v>
      </c>
      <c r="J73" s="26">
        <f t="shared" si="0"/>
        <v>8.7899999999999991</v>
      </c>
      <c r="K73" s="21">
        <v>36308</v>
      </c>
      <c r="L73" s="21">
        <f t="shared" si="25"/>
        <v>319100</v>
      </c>
      <c r="M73" s="19">
        <f t="shared" si="26"/>
        <v>60629</v>
      </c>
      <c r="N73" s="19">
        <f t="shared" si="27"/>
        <v>379729</v>
      </c>
      <c r="O73" s="21">
        <v>38004</v>
      </c>
      <c r="P73" s="21">
        <f t="shared" si="28"/>
        <v>334100</v>
      </c>
      <c r="Q73" s="19">
        <f t="shared" si="14"/>
        <v>63479</v>
      </c>
      <c r="R73" s="19">
        <f t="shared" si="29"/>
        <v>397579</v>
      </c>
      <c r="S73" s="21">
        <v>42412</v>
      </c>
      <c r="T73" s="21">
        <f t="shared" si="34"/>
        <v>372800</v>
      </c>
      <c r="U73" s="19">
        <f t="shared" si="30"/>
        <v>70832</v>
      </c>
      <c r="V73" s="19">
        <f t="shared" si="31"/>
        <v>443632</v>
      </c>
      <c r="W73" s="19">
        <v>10000</v>
      </c>
      <c r="X73" s="20">
        <f t="shared" ref="X73:X76" si="35">IF(T73/W73&lt;1,ROUND(T73/W73,3),ROUND(T73/W73,2))</f>
        <v>37.28</v>
      </c>
      <c r="Y73" s="19">
        <v>10951</v>
      </c>
      <c r="Z73" s="21">
        <f t="shared" ref="Z73:Z76" si="36">MROUND(X73*Y73,100)</f>
        <v>408300</v>
      </c>
      <c r="AA73" s="19">
        <f t="shared" si="32"/>
        <v>77577</v>
      </c>
      <c r="AB73" s="21">
        <f t="shared" si="6"/>
        <v>485877</v>
      </c>
      <c r="AC73" s="19">
        <v>11552</v>
      </c>
      <c r="AD73" s="21">
        <f t="shared" ref="AD73:AD76" si="37">MROUND(X73*AC73,100)</f>
        <v>430700</v>
      </c>
      <c r="AE73" s="19">
        <f t="shared" si="33"/>
        <v>81833</v>
      </c>
      <c r="AF73" s="21">
        <f t="shared" si="8"/>
        <v>512533</v>
      </c>
    </row>
    <row r="74" spans="1:32" s="2" customFormat="1">
      <c r="A74" s="22">
        <v>189</v>
      </c>
      <c r="B74" s="23" t="s">
        <v>99</v>
      </c>
      <c r="C74" s="21">
        <v>877802</v>
      </c>
      <c r="D74" s="21">
        <f t="shared" si="21"/>
        <v>29260.066666666666</v>
      </c>
      <c r="E74" s="24">
        <v>0.4</v>
      </c>
      <c r="F74" s="21">
        <f t="shared" si="22"/>
        <v>11700</v>
      </c>
      <c r="G74" s="21">
        <f t="shared" si="23"/>
        <v>2223</v>
      </c>
      <c r="H74" s="21">
        <f t="shared" si="24"/>
        <v>13923</v>
      </c>
      <c r="I74" s="21">
        <v>35607</v>
      </c>
      <c r="J74" s="25">
        <f t="shared" ref="J74:J76" si="38">IF(F74/I74&lt;1,ROUND(F74/I74,3),ROUND(F74/I74,2))</f>
        <v>0.32900000000000001</v>
      </c>
      <c r="K74" s="21">
        <v>36308</v>
      </c>
      <c r="L74" s="21">
        <f t="shared" si="25"/>
        <v>11900</v>
      </c>
      <c r="M74" s="19">
        <f t="shared" si="26"/>
        <v>2261</v>
      </c>
      <c r="N74" s="19">
        <f t="shared" si="27"/>
        <v>14161</v>
      </c>
      <c r="O74" s="21">
        <v>38004</v>
      </c>
      <c r="P74" s="21">
        <f t="shared" si="28"/>
        <v>12500</v>
      </c>
      <c r="Q74" s="19">
        <f t="shared" si="14"/>
        <v>2375</v>
      </c>
      <c r="R74" s="19">
        <f t="shared" si="29"/>
        <v>14875</v>
      </c>
      <c r="S74" s="21">
        <v>42412</v>
      </c>
      <c r="T74" s="21">
        <f t="shared" si="34"/>
        <v>14000</v>
      </c>
      <c r="U74" s="19">
        <f t="shared" si="30"/>
        <v>2660</v>
      </c>
      <c r="V74" s="19">
        <f t="shared" si="31"/>
        <v>16660</v>
      </c>
      <c r="W74" s="19">
        <v>10000</v>
      </c>
      <c r="X74" s="20">
        <f t="shared" si="35"/>
        <v>1.4</v>
      </c>
      <c r="Y74" s="19">
        <v>10951</v>
      </c>
      <c r="Z74" s="21">
        <f t="shared" si="36"/>
        <v>15300</v>
      </c>
      <c r="AA74" s="19">
        <f t="shared" si="32"/>
        <v>2907</v>
      </c>
      <c r="AB74" s="21">
        <f t="shared" ref="AB74:AB76" si="39">+Z74+AA74</f>
        <v>18207</v>
      </c>
      <c r="AC74" s="19">
        <v>11552</v>
      </c>
      <c r="AD74" s="21">
        <f t="shared" si="37"/>
        <v>16200</v>
      </c>
      <c r="AE74" s="19">
        <f t="shared" si="33"/>
        <v>3078</v>
      </c>
      <c r="AF74" s="21">
        <f t="shared" ref="AF74:AF76" si="40">+AD74+AE74</f>
        <v>19278</v>
      </c>
    </row>
    <row r="75" spans="1:32" s="2" customFormat="1">
      <c r="A75" s="22">
        <v>190</v>
      </c>
      <c r="B75" s="23" t="s">
        <v>100</v>
      </c>
      <c r="C75" s="21">
        <v>877802</v>
      </c>
      <c r="D75" s="21">
        <f t="shared" si="21"/>
        <v>29260.066666666666</v>
      </c>
      <c r="E75" s="24">
        <v>10.7</v>
      </c>
      <c r="F75" s="21">
        <f t="shared" si="22"/>
        <v>313100</v>
      </c>
      <c r="G75" s="21">
        <f t="shared" si="23"/>
        <v>59489</v>
      </c>
      <c r="H75" s="21">
        <f t="shared" si="24"/>
        <v>372589</v>
      </c>
      <c r="I75" s="21">
        <v>35607</v>
      </c>
      <c r="J75" s="26">
        <f t="shared" si="38"/>
        <v>8.7899999999999991</v>
      </c>
      <c r="K75" s="21">
        <v>36308</v>
      </c>
      <c r="L75" s="21">
        <f t="shared" si="25"/>
        <v>319100</v>
      </c>
      <c r="M75" s="19">
        <f t="shared" si="26"/>
        <v>60629</v>
      </c>
      <c r="N75" s="19">
        <f t="shared" si="27"/>
        <v>379729</v>
      </c>
      <c r="O75" s="21">
        <v>38004</v>
      </c>
      <c r="P75" s="21">
        <f t="shared" si="28"/>
        <v>334100</v>
      </c>
      <c r="Q75" s="19">
        <f t="shared" ref="Q75:Q76" si="41">P75*19%</f>
        <v>63479</v>
      </c>
      <c r="R75" s="19">
        <f t="shared" si="29"/>
        <v>397579</v>
      </c>
      <c r="S75" s="21">
        <v>42412</v>
      </c>
      <c r="T75" s="21">
        <f t="shared" si="34"/>
        <v>372800</v>
      </c>
      <c r="U75" s="19">
        <f t="shared" si="30"/>
        <v>70832</v>
      </c>
      <c r="V75" s="19">
        <f t="shared" si="31"/>
        <v>443632</v>
      </c>
      <c r="W75" s="19">
        <v>10000</v>
      </c>
      <c r="X75" s="20">
        <f t="shared" si="35"/>
        <v>37.28</v>
      </c>
      <c r="Y75" s="19">
        <v>10951</v>
      </c>
      <c r="Z75" s="21">
        <f t="shared" si="36"/>
        <v>408300</v>
      </c>
      <c r="AA75" s="19">
        <f t="shared" si="32"/>
        <v>77577</v>
      </c>
      <c r="AB75" s="21">
        <f t="shared" si="39"/>
        <v>485877</v>
      </c>
      <c r="AC75" s="19">
        <v>11552</v>
      </c>
      <c r="AD75" s="21">
        <f t="shared" si="37"/>
        <v>430700</v>
      </c>
      <c r="AE75" s="19">
        <f t="shared" si="33"/>
        <v>81833</v>
      </c>
      <c r="AF75" s="21">
        <f t="shared" si="40"/>
        <v>512533</v>
      </c>
    </row>
    <row r="76" spans="1:32" s="2" customFormat="1">
      <c r="A76" s="22">
        <v>191</v>
      </c>
      <c r="B76" s="23" t="s">
        <v>101</v>
      </c>
      <c r="C76" s="21">
        <v>877802</v>
      </c>
      <c r="D76" s="21">
        <f t="shared" si="21"/>
        <v>29260.066666666666</v>
      </c>
      <c r="E76" s="24">
        <v>10.7</v>
      </c>
      <c r="F76" s="21">
        <f t="shared" si="22"/>
        <v>313100</v>
      </c>
      <c r="G76" s="21">
        <f t="shared" si="23"/>
        <v>59489</v>
      </c>
      <c r="H76" s="21">
        <f t="shared" si="24"/>
        <v>372589</v>
      </c>
      <c r="I76" s="21">
        <v>35607</v>
      </c>
      <c r="J76" s="26">
        <f t="shared" si="38"/>
        <v>8.7899999999999991</v>
      </c>
      <c r="K76" s="21">
        <v>36308</v>
      </c>
      <c r="L76" s="21">
        <f t="shared" si="25"/>
        <v>319100</v>
      </c>
      <c r="M76" s="19">
        <f t="shared" si="26"/>
        <v>60629</v>
      </c>
      <c r="N76" s="19">
        <f t="shared" si="27"/>
        <v>379729</v>
      </c>
      <c r="O76" s="21">
        <v>38004</v>
      </c>
      <c r="P76" s="21">
        <f t="shared" si="28"/>
        <v>334100</v>
      </c>
      <c r="Q76" s="19">
        <f t="shared" si="41"/>
        <v>63479</v>
      </c>
      <c r="R76" s="19">
        <f t="shared" si="29"/>
        <v>397579</v>
      </c>
      <c r="S76" s="21">
        <v>42412</v>
      </c>
      <c r="T76" s="21">
        <f t="shared" si="34"/>
        <v>372800</v>
      </c>
      <c r="U76" s="19">
        <f t="shared" si="30"/>
        <v>70832</v>
      </c>
      <c r="V76" s="19">
        <f t="shared" si="31"/>
        <v>443632</v>
      </c>
      <c r="W76" s="19">
        <v>10000</v>
      </c>
      <c r="X76" s="20">
        <f t="shared" si="35"/>
        <v>37.28</v>
      </c>
      <c r="Y76" s="19">
        <v>10951</v>
      </c>
      <c r="Z76" s="21">
        <f t="shared" si="36"/>
        <v>408300</v>
      </c>
      <c r="AA76" s="19">
        <f t="shared" si="32"/>
        <v>77577</v>
      </c>
      <c r="AB76" s="21">
        <f t="shared" si="39"/>
        <v>485877</v>
      </c>
      <c r="AC76" s="19">
        <v>11552</v>
      </c>
      <c r="AD76" s="21">
        <f t="shared" si="37"/>
        <v>430700</v>
      </c>
      <c r="AE76" s="19">
        <f t="shared" si="33"/>
        <v>81833</v>
      </c>
      <c r="AF76" s="21">
        <f t="shared" si="40"/>
        <v>512533</v>
      </c>
    </row>
  </sheetData>
  <mergeCells count="9">
    <mergeCell ref="A1:AF1"/>
    <mergeCell ref="A2:AF2"/>
    <mergeCell ref="A3:AF3"/>
    <mergeCell ref="A4:J4"/>
    <mergeCell ref="K4:N4"/>
    <mergeCell ref="O4:R4"/>
    <mergeCell ref="S4:V4"/>
    <mergeCell ref="X4:AB4"/>
    <mergeCell ref="AC4:A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Andrea Becerra Montoya</dc:creator>
  <cp:lastModifiedBy>Alison Andrea Becerra Montoya</cp:lastModifiedBy>
  <dcterms:created xsi:type="dcterms:W3CDTF">2025-09-22T15:54:39Z</dcterms:created>
  <dcterms:modified xsi:type="dcterms:W3CDTF">2025-09-22T15:55:46Z</dcterms:modified>
</cp:coreProperties>
</file>