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macbookair/Desktop/PTEP distrito/Seguimiento JUNIO 2026 /"/>
    </mc:Choice>
  </mc:AlternateContent>
  <xr:revisionPtr revIDLastSave="0" documentId="13_ncr:1_{9473C1F8-DB86-4B4C-9459-7EAA773B9363}" xr6:coauthVersionLast="47" xr6:coauthVersionMax="47" xr10:uidLastSave="{00000000-0000-0000-0000-000000000000}"/>
  <bookViews>
    <workbookView xWindow="0" yWindow="500" windowWidth="28800" windowHeight="15800" xr2:uid="{ED780CC3-612B-427A-A141-545715F99A2B}"/>
  </bookViews>
  <sheets>
    <sheet name="Plan PTEP" sheetId="11" r:id="rId1"/>
    <sheet name="1. Admon Riesgos" sheetId="6" r:id="rId2"/>
    <sheet name="2. Redes y articulación" sheetId="8" r:id="rId3"/>
    <sheet name="3.Estado Abierto." sheetId="9" r:id="rId4"/>
    <sheet name="4.Iniciativas adicionales" sheetId="10" r:id="rId5"/>
  </sheets>
  <definedNames>
    <definedName name="_xlnm._FilterDatabase" localSheetId="1" hidden="1">'1. Admon Riesgos'!$A$6:$X$25</definedName>
    <definedName name="_xlnm._FilterDatabase" localSheetId="2" hidden="1">'2. Redes y articulación'!$D$6:$W$11</definedName>
    <definedName name="_xlnm._FilterDatabase" localSheetId="3" hidden="1">'3.Estado Abierto.'!$A$6:$Y$44</definedName>
    <definedName name="_xlnm._FilterDatabase" localSheetId="4" hidden="1">'4.Iniciativas adicionales'!$B$6:$X$34</definedName>
    <definedName name="_xlnm.Print_Area" localSheetId="1">'1. Admon Riesgos'!$A$4:$V$23</definedName>
    <definedName name="_xlnm.Print_Area" localSheetId="2">'2. Redes y articulación'!$A$4:$W$11</definedName>
    <definedName name="_xlnm.Print_Area" localSheetId="3">'3.Estado Abierto.'!$A$7:$X$40</definedName>
    <definedName name="_xlnm.Print_Area" localSheetId="4">'4.Iniciativas adicionales'!$A$7:$X$32</definedName>
    <definedName name="Z_174A2EF9_B040_4AC2_9A69_ACC64BAE66F9_.wvu.PrintArea" localSheetId="0">'Plan PTEP'!$A$5:$C$18</definedName>
    <definedName name="Z_174A2EF9_B040_4AC2_9A69_ACC64BAE66F9_.wvu.Rows" localSheetId="0">'Plan PTEP'!#REF!</definedName>
    <definedName name="Z_1F8B0891_7925_460C_B1FE_A20E7C062863_.wvu.FilterData" localSheetId="1" hidden="1">'1. Admon Riesgos'!$U$6:$U$6</definedName>
    <definedName name="Z_1F8B0891_7925_460C_B1FE_A20E7C062863_.wvu.FilterData" localSheetId="2" hidden="1">'2. Redes y articulación'!$V$6:$V$6</definedName>
    <definedName name="Z_1F8B0891_7925_460C_B1FE_A20E7C062863_.wvu.FilterData" localSheetId="3" hidden="1">'3.Estado Abierto.'!#REF!</definedName>
    <definedName name="Z_1F8B0891_7925_460C_B1FE_A20E7C062863_.wvu.FilterData" localSheetId="4" hidden="1">'4.Iniciativas adicionales'!#REF!</definedName>
    <definedName name="Z_1F8B0891_7925_460C_B1FE_A20E7C062863_.wvu.PrintArea" localSheetId="1" hidden="1">'1. Admon Riesgos'!$A$4:$V$23</definedName>
    <definedName name="Z_1F8B0891_7925_460C_B1FE_A20E7C062863_.wvu.PrintArea" localSheetId="2" hidden="1">'2. Redes y articulación'!$A$4:$W$11</definedName>
    <definedName name="Z_1F8B0891_7925_460C_B1FE_A20E7C062863_.wvu.PrintArea" localSheetId="3" hidden="1">'3.Estado Abierto.'!$A$7:$X$40</definedName>
    <definedName name="Z_1F8B0891_7925_460C_B1FE_A20E7C062863_.wvu.PrintArea" localSheetId="4" hidden="1">'4.Iniciativas adicionales'!$A$7:$X$32</definedName>
    <definedName name="Z_FE5B7F66_DDC1_457B_ACC4_3DC26DFCB590_.wvu.FilterData" localSheetId="1" hidden="1">'1. Admon Riesgos'!$U$6:$U$6</definedName>
    <definedName name="Z_FE5B7F66_DDC1_457B_ACC4_3DC26DFCB590_.wvu.FilterData" localSheetId="2" hidden="1">'2. Redes y articulación'!$V$6:$V$6</definedName>
    <definedName name="Z_FE5B7F66_DDC1_457B_ACC4_3DC26DFCB590_.wvu.FilterData" localSheetId="3" hidden="1">'3.Estado Abierto.'!#REF!</definedName>
    <definedName name="Z_FE5B7F66_DDC1_457B_ACC4_3DC26DFCB590_.wvu.FilterData" localSheetId="4" hidden="1">'4.Iniciativas adicionales'!#REF!</definedName>
    <definedName name="Z_FE5B7F66_DDC1_457B_ACC4_3DC26DFCB590_.wvu.PrintArea" localSheetId="1" hidden="1">'1. Admon Riesgos'!$A$4:$V$23</definedName>
    <definedName name="Z_FE5B7F66_DDC1_457B_ACC4_3DC26DFCB590_.wvu.PrintArea" localSheetId="2" hidden="1">'2. Redes y articulación'!$A$4:$W$11</definedName>
    <definedName name="Z_FE5B7F66_DDC1_457B_ACC4_3DC26DFCB590_.wvu.PrintArea" localSheetId="3" hidden="1">'3.Estado Abierto.'!$A$7:$X$40</definedName>
    <definedName name="Z_FE5B7F66_DDC1_457B_ACC4_3DC26DFCB590_.wvu.PrintArea" localSheetId="4" hidden="1">'4.Iniciativas adicionales'!$A$7:$X$32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3" i="11" l="1"/>
  <c r="E25" i="11"/>
  <c r="T10" i="8" l="1"/>
  <c r="T9" i="8"/>
  <c r="D44" i="9" l="1"/>
  <c r="H44" i="9"/>
  <c r="D24" i="11" s="1"/>
  <c r="T12" i="8" l="1"/>
  <c r="D34" i="10"/>
  <c r="U31" i="10" s="1"/>
  <c r="T31" i="10" s="1"/>
  <c r="C26" i="11"/>
  <c r="U15" i="10" l="1"/>
  <c r="U21" i="10"/>
  <c r="U14" i="10"/>
  <c r="U10" i="10"/>
  <c r="U24" i="10"/>
  <c r="U20" i="10"/>
  <c r="U30" i="10"/>
  <c r="U26" i="10"/>
  <c r="U25" i="10"/>
  <c r="U27" i="10"/>
  <c r="U13" i="10"/>
  <c r="U9" i="10"/>
  <c r="U23" i="10"/>
  <c r="U19" i="10"/>
  <c r="U29" i="10"/>
  <c r="U32" i="10"/>
  <c r="T32" i="10" s="1"/>
  <c r="T33" i="10" s="1"/>
  <c r="U11" i="10"/>
  <c r="U17" i="10"/>
  <c r="U16" i="10"/>
  <c r="U12" i="10"/>
  <c r="U8" i="10"/>
  <c r="U22" i="10"/>
  <c r="U18" i="10"/>
  <c r="U28" i="10"/>
  <c r="D25" i="6"/>
  <c r="D13" i="8"/>
  <c r="G34" i="10"/>
  <c r="D25" i="11" s="1"/>
  <c r="G13" i="8"/>
  <c r="D23" i="11" s="1"/>
  <c r="U8" i="8" l="1"/>
  <c r="U9" i="8"/>
  <c r="U11" i="8"/>
  <c r="U10" i="8"/>
  <c r="V9" i="9"/>
  <c r="U9" i="9" s="1"/>
  <c r="V13" i="9"/>
  <c r="U13" i="9" s="1"/>
  <c r="V17" i="9"/>
  <c r="V21" i="9"/>
  <c r="V25" i="9"/>
  <c r="V29" i="9"/>
  <c r="V33" i="9"/>
  <c r="U33" i="9" s="1"/>
  <c r="V37" i="9"/>
  <c r="V41" i="9"/>
  <c r="U41" i="9" s="1"/>
  <c r="V14" i="9"/>
  <c r="U14" i="9" s="1"/>
  <c r="V18" i="9"/>
  <c r="V22" i="9"/>
  <c r="V26" i="9"/>
  <c r="V30" i="9"/>
  <c r="V34" i="9"/>
  <c r="V38" i="9"/>
  <c r="V42" i="9"/>
  <c r="U42" i="9" s="1"/>
  <c r="V15" i="9"/>
  <c r="V19" i="9"/>
  <c r="V23" i="9"/>
  <c r="V27" i="9"/>
  <c r="V31" i="9"/>
  <c r="V35" i="9"/>
  <c r="U35" i="9" s="1"/>
  <c r="V39" i="9"/>
  <c r="V12" i="9"/>
  <c r="V16" i="9"/>
  <c r="V20" i="9"/>
  <c r="V24" i="9"/>
  <c r="V28" i="9"/>
  <c r="V32" i="9"/>
  <c r="V36" i="9"/>
  <c r="U36" i="9" s="1"/>
  <c r="V40" i="9"/>
  <c r="V10" i="9"/>
  <c r="V11" i="9"/>
  <c r="V8" i="9"/>
  <c r="U8" i="9" s="1"/>
  <c r="U8" i="6"/>
  <c r="T8" i="6" s="1"/>
  <c r="U9" i="6"/>
  <c r="U10" i="6"/>
  <c r="U11" i="6"/>
  <c r="U12" i="6"/>
  <c r="U13" i="6"/>
  <c r="U14" i="6"/>
  <c r="U15" i="6"/>
  <c r="U16" i="6"/>
  <c r="T16" i="6" s="1"/>
  <c r="U17" i="6"/>
  <c r="T17" i="6" s="1"/>
  <c r="U18" i="6"/>
  <c r="T18" i="6" s="1"/>
  <c r="U19" i="6"/>
  <c r="T19" i="6" s="1"/>
  <c r="U20" i="6"/>
  <c r="U21" i="6"/>
  <c r="U22" i="6"/>
  <c r="U23" i="6"/>
  <c r="U7" i="10"/>
  <c r="U7" i="6"/>
  <c r="V7" i="9"/>
  <c r="U7" i="8"/>
  <c r="G25" i="6"/>
  <c r="D22" i="11" s="1"/>
  <c r="D26" i="11" s="1"/>
  <c r="T24" i="6" l="1"/>
  <c r="E22" i="11" s="1"/>
  <c r="U43" i="9"/>
  <c r="E24" i="11" s="1"/>
  <c r="V43" i="9"/>
  <c r="U24" i="6"/>
  <c r="U33" i="10"/>
  <c r="U12" i="8"/>
  <c r="G26" i="11"/>
  <c r="E26"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Posada Beuth</author>
    <author>Gabriel Jaime Gutierrez Grisales</author>
  </authors>
  <commentList>
    <comment ref="O10" authorId="0" shapeId="0" xr:uid="{1EEBBC71-30B8-BD48-BB28-59C9153015D9}">
      <text>
        <r>
          <rPr>
            <sz val="9"/>
            <color rgb="FF000000"/>
            <rFont val="Tahoma"/>
            <family val="2"/>
          </rPr>
          <t>Esta revisión se hace siempre y cuando la autoevaluación del ITA no sea en julio. En caso contrario no se haría</t>
        </r>
      </text>
    </comment>
    <comment ref="Q12" authorId="1" shapeId="0" xr:uid="{12FF47B2-0F61-F941-954B-3568FB05C227}">
      <text>
        <r>
          <rPr>
            <sz val="9"/>
            <color rgb="FF000000"/>
            <rFont val="Tahoma"/>
            <family val="2"/>
          </rPr>
          <t>La Procuraduría no tiene un mes específico para hacer la autoevaluación del ITA; lo establecido es que se realiza durante el segundo semestre del año y por ese motivo se colocó septiembre como el mes promedio en que se podría realizar.</t>
        </r>
      </text>
    </comment>
  </commentList>
</comments>
</file>

<file path=xl/sharedStrings.xml><?xml version="1.0" encoding="utf-8"?>
<sst xmlns="http://schemas.openxmlformats.org/spreadsheetml/2006/main" count="1262" uniqueCount="418">
  <si>
    <r>
      <rPr>
        <b/>
        <sz val="12"/>
        <color rgb="FF000000"/>
        <rFont val="Arial"/>
        <family val="2"/>
      </rPr>
      <t xml:space="preserve">PLAN DE EJECUCIÓN Y MONITOREO
PROGRAMA DE TRANSPARENCIA Y ÉTICA PÚBLICA </t>
    </r>
    <r>
      <rPr>
        <sz val="12"/>
        <color rgb="FF000000"/>
        <rFont val="Arial"/>
        <family val="2"/>
      </rPr>
      <t xml:space="preserve">
DISTRITO ESPECIAL DE CIENCIA TECNOLOGÍA E INNOVACIÓN DE MEDELLÍN 
2026</t>
    </r>
  </si>
  <si>
    <t>OBJETIVO GENERAL</t>
  </si>
  <si>
    <t>Fortalecer la cultura organizacional basada en la integridad, la transparencia y la ética pública en el Distrito Especial de Ciencia, Tecnología e Innovación de Medellín, promoviendo comportamientos responsables en los servidores públicos y contratistas, la prevención de la corrupción y el fortalecimiento de la confianza ciudadana, en coherencia con los principios del buen gobierno, el Modelo Integrado de Planeación y Gestión -MIPG y los lineamientos del Programa de Transparencia y Ética Pública – PTEP</t>
  </si>
  <si>
    <t>OBJETIVOS ESPECÍFICOS E INDICADORES</t>
  </si>
  <si>
    <t>OBJETIVO</t>
  </si>
  <si>
    <t>Consolidar un modelo de Estado Abierto e íntegro, que articule los pilares de transparencia, participación ciudadana, rendición de cuentas e integridad en el servicio público, garantizando la publicación oportuna, proactiva, clara y comprensible de la información y promoviendo la corresponsabilidad entre la administración distrital y la ciudadanía en la vigilancia de la gestión pública.</t>
  </si>
  <si>
    <t>Fomentar una cultura de Integridad al interior del Distrito de Medellín, para que todos los servidores públicos y contratistas actúen con apropiación de los valores que hacen parte del Código de Integridad, eviten y gestionen adecuadamente los conflictos de interés y se comprometan a servir al interés público por encima de cualquier beneficio personal o grupal.</t>
  </si>
  <si>
    <t>Administrar, controlar y mitigar los riesgos de corrupción, lavado de activos, financiación del terrorismo, proliferación de armas de destrucción masiva y demás riesgos institucionales que puedan afectar la integridad pública, mediante la implementación y monitoreo de controles efectivos que prevengan la corrupción y fortalezcan la confianza ciudadana</t>
  </si>
  <si>
    <t>Promover la participación ciudadana y la rendición de cuentas como prácticas permanentes para el diálogo, deliberación y seguimiento continuo como ejes centrales del relacionamiento entre la administración distrital y los diferentes grupos de valor y grupos de interés, a través de espacios de interacción basados en la corresponsabilidad, la confianza y la transparencia, con el fin de favorecer el ejercicio del control social para la prevención y vigilancia ciudadana, la participación incidente en la toma de decisiones públicas y la rendición de cuentas efectiva.</t>
  </si>
  <si>
    <t>Promover en la entidad acciones orientadas a ampliar la oferta de trámites en línea e incentivar su uso por parte de la ciudadanía, mediante la aplicación de la metodología de racionalización de trámites priorizados durante cada vigencia, implementando mejoras administrativas, normativas y tecnológicas que eliminen pasos innecesarios, fortalezcan la interacción digital y reduzcan tiempos, costos y requisitos en la gestión ciudadana.</t>
  </si>
  <si>
    <t>Fortalecer la comunicación, formación y apropiación institucional del Programa de Transparencia y ética Pública, desarrollando estrategias pedagógicas y comunicativas que sensibilicen a los servidores públicos, contratistas y grupos de valor sobre la importancia de la ética, la integridad y la transparencia en la gestión pública, como componentes esenciales del desempeño institucional.</t>
  </si>
  <si>
    <t>Impulsar la innovación pública y la transformación digital en los procesos institucionales, promoviendo el uso de tecnologías emergentes, datos abiertos y soluciones digitales que mejoren la eficiencia, transparencia y la interacción con la ciudadanía.</t>
  </si>
  <si>
    <t>Seguimiento plan de ejecución y monitoreo PTEP</t>
  </si>
  <si>
    <t>Componente Programático</t>
  </si>
  <si>
    <t>Primer Semestre</t>
  </si>
  <si>
    <t>Segundo Semestre</t>
  </si>
  <si>
    <t>Actividades Programadas</t>
  </si>
  <si>
    <t>Actividades Cumplidas</t>
  </si>
  <si>
    <t>% Cumplimiento actividades</t>
  </si>
  <si>
    <t>1. Administración del riesgo</t>
  </si>
  <si>
    <t xml:space="preserve"> </t>
  </si>
  <si>
    <t>2. Redes y articulación</t>
  </si>
  <si>
    <t>3. Cultura de la legalidad y estado abierto</t>
  </si>
  <si>
    <t>4. Iniciativas adicionales</t>
  </si>
  <si>
    <t>Total</t>
  </si>
  <si>
    <r>
      <rPr>
        <b/>
        <sz val="14"/>
        <color rgb="FF000000"/>
        <rFont val="Arial"/>
        <family val="2"/>
      </rPr>
      <t xml:space="preserve">PLAN DE EJECUCIÓN Y MONITOREO
PROGRAMA DE TRANSPARENCIA Y ÉTICA PÚBLICA </t>
    </r>
    <r>
      <rPr>
        <sz val="14"/>
        <color rgb="FF000000"/>
        <rFont val="Arial"/>
        <family val="2"/>
      </rPr>
      <t xml:space="preserve">
DISTRITO ESPECIAL DE CIENCIA TECNOLOGÍA E INNOVACIÓN DE MEDELLÍN 
2026</t>
    </r>
  </si>
  <si>
    <t>COMPONENTE ADMINISTRACIÓN DE RIESGOS</t>
  </si>
  <si>
    <t>ACCIONES ESTRATÉGICAS</t>
  </si>
  <si>
    <t>N</t>
  </si>
  <si>
    <t>Actividades</t>
  </si>
  <si>
    <t>Meta</t>
  </si>
  <si>
    <t>Responsable(s)</t>
  </si>
  <si>
    <t>Instrumentos/Evidencias</t>
  </si>
  <si>
    <t>ENE</t>
  </si>
  <si>
    <t>FEB</t>
  </si>
  <si>
    <t>MAR</t>
  </si>
  <si>
    <t>ABR</t>
  </si>
  <si>
    <t>MAY</t>
  </si>
  <si>
    <t>JUN</t>
  </si>
  <si>
    <t>JUL</t>
  </si>
  <si>
    <t>AGO</t>
  </si>
  <si>
    <t>SEP</t>
  </si>
  <si>
    <t>OCT</t>
  </si>
  <si>
    <t>NOV</t>
  </si>
  <si>
    <t>DIC</t>
  </si>
  <si>
    <t xml:space="preserve">% de avance </t>
  </si>
  <si>
    <t xml:space="preserve">Peso porcentual </t>
  </si>
  <si>
    <t>Estado de la actividad</t>
  </si>
  <si>
    <t xml:space="preserve">Evidencias Seguimiento 
Semestre 1 </t>
  </si>
  <si>
    <t>Evidencias Seguimiento 
Semestre 2</t>
  </si>
  <si>
    <t>1. Gestión de Riesgos para la Integridad Pública</t>
  </si>
  <si>
    <t xml:space="preserve">Actualizar y socializar las Políticas  de Administración de Riesgos de acuerdo con la metodología establecida por la Función Pública. </t>
  </si>
  <si>
    <t xml:space="preserve">Documentos actualizados y socializados </t>
  </si>
  <si>
    <t xml:space="preserve">Subsecretaría Desarrollo Institucional </t>
  </si>
  <si>
    <t xml:space="preserve">Política de Administración de Riesgos publicada y socializada </t>
  </si>
  <si>
    <t>x</t>
  </si>
  <si>
    <t>Programada</t>
  </si>
  <si>
    <t>Identificar y formular el mapa de riesgos de corrupción en cada uno de los procesos</t>
  </si>
  <si>
    <t xml:space="preserve">Mapa de Riesgos de corrupción formulado </t>
  </si>
  <si>
    <t>Monitorear y revisar periódicamente  la gestión de riesgos de corrupción como primera línea de defensa</t>
  </si>
  <si>
    <t xml:space="preserve">1 monitoreo semestral a los riesgos establecidos </t>
  </si>
  <si>
    <t xml:space="preserve">Todos los procesos </t>
  </si>
  <si>
    <t>Acta de Isolución con el monitoreo del mapa de riesgo</t>
  </si>
  <si>
    <t>Realizar y publicar los monitoreos a la gestión de los riesgos desde la segunda línea de defensa</t>
  </si>
  <si>
    <t>1 publicación semestral en el link de transparencia</t>
  </si>
  <si>
    <t xml:space="preserve">Publicación en link de transparencia </t>
  </si>
  <si>
    <t xml:space="preserve">Socializar y capacitar la metodología de riesgos para su correcta implementación </t>
  </si>
  <si>
    <t xml:space="preserve">Registro de asistencia </t>
  </si>
  <si>
    <t>2. Gestión de Riesgos LAFT/FPADM</t>
  </si>
  <si>
    <t xml:space="preserve">Actualizar y socializar la Política y el Manual de Administración de Riesgos de acuerdo con la metodología establecida por la Función Pública. </t>
  </si>
  <si>
    <t>Política de Administración de Riesgos
Manual de Administración de Riesgos</t>
  </si>
  <si>
    <t>Identificar y formular el mapa de riesgos de lavado de activos LAFT en los procesos que aplique, teniendo en cuenta los lineamientos metodológicos vigentes</t>
  </si>
  <si>
    <t xml:space="preserve">Mapa de Riesgos de Lavado de Activos LAFT formulado </t>
  </si>
  <si>
    <t xml:space="preserve">Mapa de Riesgos de Lavado de Activos LAFT  formulado </t>
  </si>
  <si>
    <t>3. Canales de denuncia</t>
  </si>
  <si>
    <t>Mantener disponible a la ciudadanía los canales oficiales de atención para la  radicación de Peticiones, Quejas, Reclamos, Sugerencias, Denuncias por actos de corrupción y su clasificación a las dependencias competentes de dar respuesta de la entidad.</t>
  </si>
  <si>
    <t xml:space="preserve">Canales de atención disponibles para radicación de PQRSD
 3 canales disponibles </t>
  </si>
  <si>
    <t>Subsecretaría de Servicio a la Ciudadanía</t>
  </si>
  <si>
    <t>Sistema de gestión documental Mercurio - Reportes e Informes de PQRSD radicadas en la entidad.</t>
  </si>
  <si>
    <t>En articulación con la Secretaría de Comunicaciones y la Secretaría de Innovación Digital, al igual que con la Secretaría de Gestión Humana y Servicio a la Ciudadanía, producir un video de sensibilización sobre la prevención y lucha contra la corrupción en el Distrito, e incorporarlo en los procesos de inducción de servidores públicos y contratistas del Distrito de Medellín</t>
  </si>
  <si>
    <t>Diseñar, producir e implementar un (1) video institucional de sensibilización sobre la lucha contra la corrupción, con el fin de que desde la Secretaría de Gestión Humana y Servicio a la Ciudadanía se incorpore en los procesos de inducción dirigidos a servidores públicos y contratistas del Distrito de Medellín.</t>
  </si>
  <si>
    <t>Secretaría de Gobierno y Gestión del Gabinete</t>
  </si>
  <si>
    <t xml:space="preserve">x
</t>
  </si>
  <si>
    <t>4. Debida diligencia</t>
  </si>
  <si>
    <t>Incluir en los  lineamientos precontractuales lo referente a la implementación de la Resolución 000164/21, respecto a registros de beneficiarios finales.</t>
  </si>
  <si>
    <t xml:space="preserve">Documento precontractual  actualizado con el requerimiento de la Resolución  000164/21. </t>
  </si>
  <si>
    <t xml:space="preserve">Secretaría de Suministro - Subsecretaría de Selección de  Proveedores </t>
  </si>
  <si>
    <t xml:space="preserve">Documento precontractual  actualizado con el requerimiento de beneficiarios finales </t>
  </si>
  <si>
    <t> </t>
  </si>
  <si>
    <t>X</t>
  </si>
  <si>
    <t xml:space="preserve">Incorporar en el cronograma de trabajo de los programas de capacitación de:  Escuela de Compras Públicas Transparentes, Escuela de Proveedores, Entrenamiento en Supervisión, el tema de debida diligencia. </t>
  </si>
  <si>
    <t xml:space="preserve">Cronogramas  de capacitación actualizadas con el componente de debida diligencia. </t>
  </si>
  <si>
    <t>Secretaría de Suministro - Subsecretaría de Selección de  Proveedores</t>
  </si>
  <si>
    <t xml:space="preserve">Incluir en los  lineamientos precontractuales lo referente  declaración de no participación en actividades LA/FT/FPADM. </t>
  </si>
  <si>
    <t xml:space="preserve">Documento precontractual  actualizado con el requerimiento LA/FT/FPADM. </t>
  </si>
  <si>
    <t xml:space="preserve">Informar mediante oficio a ordenadores del gasto y demás responsables de los procesos de contratación la implementación de la debida diligencia en el Distrito de Medellín. </t>
  </si>
  <si>
    <t>100% de los Oficios dirigido a los 27 procesos</t>
  </si>
  <si>
    <t xml:space="preserve">Secretaria de Suministros y Servicios </t>
  </si>
  <si>
    <t xml:space="preserve">Oficio  dirigido a  los ordenadores de gasto y demás responsables, la implementación de la Debida Diligencia en los procesos del Distrito. </t>
  </si>
  <si>
    <t>Revisión del cumplimiento de requisitos durante el ingreso de los servidores públicos del Distrito de Medellín.</t>
  </si>
  <si>
    <t>Revisión del 100% de los requisitos de todos los servidores públicos vinculados</t>
  </si>
  <si>
    <t>Secretaria de Gestión Humana y Servicio a la Ciudadanía</t>
  </si>
  <si>
    <t>Instructivo para la posesión - servidor nuevo
Cód. IN-GETH-286</t>
  </si>
  <si>
    <t>Seguimiento y actualización anual, de las declaraciones de bienes, renta y el registro de los conflictos de interés de las personas expuestas políticamente (ley 2013 de 2019)</t>
  </si>
  <si>
    <t>Monitoreo semestral de la actualización de las declaraciones de bienes, renta y el registro de conflictos de interés de las personas obligadas por la Ley 2013 de 2019</t>
  </si>
  <si>
    <t>Matriz de seguimiento</t>
  </si>
  <si>
    <t>Revisar el Modelo Camel e incorporar los ajustes pertinentes</t>
  </si>
  <si>
    <t>Secretaría de Hacienda</t>
  </si>
  <si>
    <t>Modelo Camel actualizado</t>
  </si>
  <si>
    <t>Implementación de herramientas de seguridad en las transacciones bancarias</t>
  </si>
  <si>
    <t>Cambio de 8 equipos de cómputo de los que tienen acceso a la banca.</t>
  </si>
  <si>
    <t>Equipos de cómputo instalados</t>
  </si>
  <si>
    <t>Avance componente Administración de Riesgos</t>
  </si>
  <si>
    <t xml:space="preserve">Actividades programadas </t>
  </si>
  <si>
    <t>COMPONENTE REDES Y ARTICULACIÓN</t>
  </si>
  <si>
    <t>1. Redes Internas</t>
  </si>
  <si>
    <t>Construir el inventario de las diferentes instancias formales de coordinación, comités, mesas y demás espacios relacionados con integridad y gestión institucional</t>
  </si>
  <si>
    <t>Inventario de redes internas</t>
  </si>
  <si>
    <t>Subsecretaria de Desarrollo Institucional</t>
  </si>
  <si>
    <t>Realizar una (1) capacitación anual dirigida a las dependencias del Distrito, orientada a fortalecer la articulación institucional que permita alcanzar una cultura de integridad y legalidad, al igual que la necesidad de promover la implementación de modelos de prevención y lucha contra la corrupción en el Distrito</t>
  </si>
  <si>
    <t>Acta de reunión y asistencia.</t>
  </si>
  <si>
    <t>2. Redes Externas</t>
  </si>
  <si>
    <t>Identificar las diferentes instancias de  coordinación interinstitucional, mesas, comités y, en general, redes en las 
que, por mandato de la ley o  decisiones autónomas, la entidad u  organización participa y elaborar el inventario de redes o mapa de redes externas</t>
  </si>
  <si>
    <t>Documento consolidado de inventario con la identificación y elaboración del mapa de redes externas</t>
  </si>
  <si>
    <t>Secretaría Privada en apoyo y coordinación con las 27 dependencias del Distrito</t>
  </si>
  <si>
    <t>Listado, informe de avances, inventario, elaboración de mapa de redes externas</t>
  </si>
  <si>
    <t>Generación de contenido educativo en temas relacionados con el PTEP para los grupos de interés y/o entidades del Conglomerado Público de Medellín y divulgación</t>
  </si>
  <si>
    <t>Se realizará una actividad al semestre, podrán ser capacitaciones, envío de boletines, newsletters, cartillas, infografías o espacios de socialización de información. Y se dejará un soporte documental de la misma</t>
  </si>
  <si>
    <t>Secretaría Privada</t>
  </si>
  <si>
    <t>Documentos elaborados e informes de avances, actas de reuniones, listados de asistencia</t>
  </si>
  <si>
    <t xml:space="preserve">Transmisión de información del PTEP a través de la plataforma del Conglomerado Público de Medellín o correos electrónicos </t>
  </si>
  <si>
    <t>envío de información asociada al PTEP 1 vez al año para las entidades que conforman el Conglomerado Público de Medellín</t>
  </si>
  <si>
    <t>Documentos enviados, informe de avances, listado de entidades a las que se les envía la información o soportes que genere la plataforma</t>
  </si>
  <si>
    <t>Avance componente Redes y Articulación</t>
  </si>
  <si>
    <t>COMPONENTE ESTADO ABIERTO</t>
  </si>
  <si>
    <t>1. Acceso a la Información Pública y Transparente</t>
  </si>
  <si>
    <t>Transparencia activa</t>
  </si>
  <si>
    <r>
      <t>Liderar l</t>
    </r>
    <r>
      <rPr>
        <sz val="12"/>
        <color rgb="FF000000"/>
        <rFont val="Arial"/>
        <family val="2"/>
      </rPr>
      <t>a definición y formalización del instrumento asociado a la publicación de información mínima obligatoria y aplicación del principio de proactividad en el Distrito de Medellín</t>
    </r>
  </si>
  <si>
    <t>Lineamientos de publicación definidos al 100%</t>
  </si>
  <si>
    <t>Departamento Administrativo de Planeación
Todas las dependencias</t>
  </si>
  <si>
    <t>Documento definido con los lineamientos debidamente aprobados por la instancia correspondiente</t>
  </si>
  <si>
    <t>Realizar revisión al total de las publicaciones de los menús asociados a la normatividad de Transparencia preparatorio para la Autoevaluación de Índice de Transparencia y Acceso a la Información - ITA</t>
  </si>
  <si>
    <t>Revisión del 100% de las publicaciones en los menús de Transparencia, Participa y Servicio a la Ciudadanía</t>
  </si>
  <si>
    <t>Departamento Administrativo de Planeación</t>
  </si>
  <si>
    <t>Realizar un informe general del estado de los menús asociados a la normatividad de transparencia  y corrección del 100% de las inconsistencias detectadas antes de la autoevaluación del ITA</t>
  </si>
  <si>
    <t>Departamento Administrativo de Planeación
Dependencias con inconsistencias detectadas</t>
  </si>
  <si>
    <t>Oficio enviado a Dependencias con información de Resultados.
Correos o feedback con Dependencias.
Oficios de respuesta de las mismas, una vez subsanadas el 100% de las inconsistencias.
Menús con correcciones.</t>
  </si>
  <si>
    <t>Realizar revisiones aleatorias (parciales) con corte a junio y a septiembre de 2026 a los menús asociados a la normatividad de transparencia</t>
  </si>
  <si>
    <t xml:space="preserve">Informe con resultados de las revisiones parciales realizadas y Excel con el detalle de los resultados. </t>
  </si>
  <si>
    <t>Realizar la autoevaluación del Índice de Transparencia y Acceso a la Información Pública - ITA correspondiente al 2026</t>
  </si>
  <si>
    <t>Conservar o incrementar los resultados frente a la vigencia 2025</t>
  </si>
  <si>
    <t>Resultado de la autoevaluación y de la auditoria a la misma, expedida por la Procuraduría General de la Nación</t>
  </si>
  <si>
    <t xml:space="preserve">Realizar informe sobre los resultados de las encuestas para usuarios existentes en los menús asociados a la normatividad de transparencia </t>
  </si>
  <si>
    <t>2 informes semestrales sobre los resultados de las encuestas diligenciadas por los usuarios de los menús de transparencia</t>
  </si>
  <si>
    <t>Departamento Administrativo de Planeación
Dependencias que deben atender solicitudes de mejoramiento</t>
  </si>
  <si>
    <t>Base de datos con los resultados de las encuestas diligenciadas
Informe sobre las encuestas diligenciadas</t>
  </si>
  <si>
    <t>Transparencia pasiva</t>
  </si>
  <si>
    <t>Atender de manera oportuna y conforme a los criterios de calidad establecidos por la Secretaría de Gestión Humana y Servicio a la Ciudadanía, las PQRS sobre acceso a la información presentadas a la entidad.</t>
  </si>
  <si>
    <t>Atender mínimo el 90% de las peticiones asociadas al acceso a la información con los criterios de calidad establecidos por la Subsecretaría de Servicio a la Ciudadanía
4 informes trimestrales de la Secretaría de Gestión Humana y Servicio a la Ciudadanía, sobre acceso a la información.</t>
  </si>
  <si>
    <t>Todas las dependencias que deban atender las solicitudes asociadas al acceso a la información
Secretaría de Gestión Humana y Servicio a la Ciudadanía</t>
  </si>
  <si>
    <t>Informes trimestrales de la Secretaría de Gestión Humana y Servicio a la Ciudadanía</t>
  </si>
  <si>
    <t>Conformar mesas de trabajo con las Secretarías de Comunicaciones y Servicio a la Ciudadanía para analizar los resultados trimestrales del acceso a la información y mejoramiento de los menús asociados a la normatividad de transparencia</t>
  </si>
  <si>
    <t>Realizar al menos 4 reuniones en las mesas de trabajo conformadas para analizar los resultados de los informes trimestrales sobre peticiones para el acceso la información</t>
  </si>
  <si>
    <t>Acta de las reuniones y sus listados de asistencia</t>
  </si>
  <si>
    <t>Instrumentos de Gestión de la Información</t>
  </si>
  <si>
    <t>Evaluar los instrumentos de gestión de la información vigentes, para determinar posibles mejoras en la actualización de 2026</t>
  </si>
  <si>
    <t>Evaluar el 100% de los instrumentos de gestión de la información del año 2025</t>
  </si>
  <si>
    <t>Informe con los resultados de la revisión realizada a los instrumentos de gestión de la información del año 2025</t>
  </si>
  <si>
    <t>Definir y socializar la metodología para la actualización de los instrumentos de gestión de la información 2026</t>
  </si>
  <si>
    <t>Definición de la metodología para la actualización de los instrumentos de gestión de la información 2026</t>
  </si>
  <si>
    <t>Documento con la metodología definida y listados de asistencia y presentaciones para su socialización</t>
  </si>
  <si>
    <t>Diligenciar y remitir los instrumentos definidos para la actualización de los instrumentos de gestión de la información 2026</t>
  </si>
  <si>
    <t>Instrumentos remitidos por el 100% de las dependencias del Distrito de Medellín</t>
  </si>
  <si>
    <t>Oficios remitidos a la dependencias y oficios de respuesta de las mismas
Instrumentos definidos para la actualización de los instrumentos de gestión de la información debidamente diligenciados</t>
  </si>
  <si>
    <t>Revisar, gestionar la corrección de posibles inconsistencias y consolidar los instrumentos de gestión de la información del 2026</t>
  </si>
  <si>
    <t>Instrumentos de gestión de la información 100% consolidados</t>
  </si>
  <si>
    <t>Instrumentos de Gestión de la Información actualizados</t>
  </si>
  <si>
    <t>Gestionar la expedición del acto administrativo que actualice los instrumentos de gestión de la información y su debida publicación en los términos definidos por la normatividad que los rige</t>
  </si>
  <si>
    <t>Acto administrativo expedido y firmado con la oportunidad debida, antes de Diciembre 31 de cada Vigencia.</t>
  </si>
  <si>
    <t>Secretaría General
Secretaría Privada
Departamento Administrativo de Planeación</t>
  </si>
  <si>
    <t>Acto administrativo que actualiza los instrumentos de gestión de la información debidamente expedido y publicado, antes de Diciembre 31 de cada Vigencia</t>
  </si>
  <si>
    <t>Accesibilidad</t>
  </si>
  <si>
    <t>Conformar mesas de trabajo con las dependencias responsables de la accesibilidad web y física para monitorear el cumplimiento de las metas existentes en el Distrito de Medellín al respecto para el año 2026</t>
  </si>
  <si>
    <t>Realizar al menos tres reuniones en el año para analizar el cumplimiento de las metas que se tienen en el año 2026 en materia de accesibilidad web y física en el Distrito de Medellín</t>
  </si>
  <si>
    <t>2. Integridad Pública y Cultura de la Legalidad</t>
  </si>
  <si>
    <t>Estrategia de Comunicación (Promoción, difusión, sensibilización del Código de Integridad del Distrito de Medellín y sus valores orientadores)</t>
  </si>
  <si>
    <t>20 acciones de promoción, difusión,  socialización y sensibilización del Código de Integridad y sus valores orientadores</t>
  </si>
  <si>
    <t>Equipo de Formación y Capacitación - Subsecretaría de Gestión Humana</t>
  </si>
  <si>
    <t>Página web, boletín al día,   piezas gráficas realizadas y publicadas, videos entre otros</t>
  </si>
  <si>
    <t>Incluir en la agenda del programa de socialización organizacional (inducción y reinducción) el código de integridad del Distrito de Medellín para la promoción e  interiorización de los 6 valores orientadores de la entidad y la gestión del conflicto de interés.</t>
  </si>
  <si>
    <t>10 acciones de socialización organizacional para la promoción e interiorización de los 6 valores de la entidad.</t>
  </si>
  <si>
    <t>Convocatorias, boletines al día, agenda, presentación,  registros de asistencia y registros fotográficos</t>
  </si>
  <si>
    <t>Realizar promoción y acompañamiento al  curso virtual de integridad transparencia y lucha contra la corrupción de la plataforma EVA Función Pública.</t>
  </si>
  <si>
    <t>12 acciones de acompañamiento, promoción y seguimiento al  curso virtual de integridad transparencia y lucha contra la corrupción.</t>
  </si>
  <si>
    <t>Convocatorias, boletines al día, registros de asistencia, presentaciones y reportes.</t>
  </si>
  <si>
    <t>Articular la promoción del Código de Integridad del Distrito de Medellín con las actividades a realizar en el Marco del día del Servidor Público.</t>
  </si>
  <si>
    <t>2 actividades de promoción del Código de Integridad  articuladas con la celebración del día del Servidor Público.</t>
  </si>
  <si>
    <t>Boletín al día, registros de asistencia, registros fotográficos, bitácora, eventos.</t>
  </si>
  <si>
    <t>Realizar visitas a sedes externas para la promoción del Código de Integridad y sus valores orientadores</t>
  </si>
  <si>
    <t>20 Recorridos por sedes externas del CAD para  la promoción del Código de Integridad y sus valores orientadores</t>
  </si>
  <si>
    <t xml:space="preserve"> Asistencias y registros fotográficos</t>
  </si>
  <si>
    <t>Aplicar el test de percepción diseñado por el Departamento Administrativo de la Función Pública, con el fin de realizar una medición periódica de la implementación del Código 2025.</t>
  </si>
  <si>
    <t>Medir los avances en la apropiación e impacto del Código de Integridad en la entidad</t>
  </si>
  <si>
    <t xml:space="preserve">Informe </t>
  </si>
  <si>
    <t>3. Diálogo y Corresponsabilidad</t>
  </si>
  <si>
    <t>Conformar y capacitar el equipo líder de la Estrategia de Rendición de Cuentas Distrital 2026.</t>
  </si>
  <si>
    <t>Un (1) equipo líder conformado y capacitado que articule la Estrategia de Rendición de Cuentas 2026 en la Administración Distrital.</t>
  </si>
  <si>
    <t>Departamento Administrativo de Planeación - Subdirección de Prospectiva Información y Evaluación Estratégica.</t>
  </si>
  <si>
    <t>Acta de conformación del equipo líder de la Estrategia de Rendición de Cuentas donde registre su conformación y capacitación frente a la rendición de cuentas y su rol en este procedimiento.</t>
  </si>
  <si>
    <t>Formular y socializar la Estrategia de Rendición de Cuentas 2026 para la Alcaldía de Medellín.</t>
  </si>
  <si>
    <t>Una (1) estrategia de rendición de cuentas distrital 2026 formulada.</t>
  </si>
  <si>
    <t>Documento con la Estrategia de Rendición de Cuentas Distrital 2026 formulada.</t>
  </si>
  <si>
    <t xml:space="preserve">Definir un plan de acción para orientar la implementación de la Estrategia de Rendición de Cuentas Distrital 2026. </t>
  </si>
  <si>
    <t>Un (1) plan de acción de la Estrategia de Rendición de Cuentas Distrital 2026 definido.</t>
  </si>
  <si>
    <t>Matriz del plan de acción de la Estrategia de Rendición de Cuentas Distrital 2026 con actividades, evidencias, responsables y cronograma definidos.</t>
  </si>
  <si>
    <t>Elaborar los lineamientos comunicacionales que orienten el proceso de preparación y difusión de la información institucional para los grupos de valor e interés de la rendición de cuentas.</t>
  </si>
  <si>
    <t>Un (1) lineamiento comunicacional elaborado para orientar la preparación y difusión de la información asociada a la rendición de cuentas distrital.</t>
  </si>
  <si>
    <t>Secretaría de Comunicaciones</t>
  </si>
  <si>
    <t>Documento con el lineamiento comunicacional y estrategias elaborado para el desarrollo de la Estrategia de Rendición de Cuentas Distrital 2026.</t>
  </si>
  <si>
    <t>Preparar y publicar el informe de gestión del Plan de Desarrollo Distrital para la rendición de cuentas.</t>
  </si>
  <si>
    <t>Dos (2) informes de gestión del Plan de Desarrollo Distrital elaborados y publicados (uno con el cierre de vigencia 2025, y otro con el cierre proyectado 2026).</t>
  </si>
  <si>
    <t>Documentos informe con el seguimiento a la gestión del Plan de Desarrollo Distrital elaborados</t>
  </si>
  <si>
    <t>Preparar y publicar los informes de seguimiento al Plan de Desarrollo Distrital, a través del seguimiento al Plan Indicativo y el Plan de Acción.</t>
  </si>
  <si>
    <t>Tres (3) publicaciones con el seguimiento al Plan de Desarrollo Distrital (Plan indicativo y Plan de acción)</t>
  </si>
  <si>
    <t>Informes seguimiento al Plan de Desarrollo Distrital (Plan indicativo y Plan de acción) elaborados y publicados</t>
  </si>
  <si>
    <t>Publicar el Informe de Seguimiento al Plan Ordenamiento Territorial- POT</t>
  </si>
  <si>
    <t>un (1) informe de seguimiento al POT realizado</t>
  </si>
  <si>
    <t>Informe de seguimiento al POT publicado</t>
  </si>
  <si>
    <t>Gestionar estrategias que propicien la comunicación e interacción para conocer la opinión, comentarios y preguntas de los grupos de valor e interés de la rendición de cuentas, sobre este proceso.</t>
  </si>
  <si>
    <t>Canales de comunicación habilitados para que la ciudadanía participe en etapas de la Estrategia de Rendición de Cuentas Distrital 2026.</t>
  </si>
  <si>
    <t>Secretaría de Comunicaciones.
Departamento Adm de Planeación - Subdirección de Prospectiva Información y Evaluación Estratégica.</t>
  </si>
  <si>
    <t>Canales creados y habilitados para la participación ciudadana, según definición de la Estrategia de Rendición de Cuentas Distrital 2026.</t>
  </si>
  <si>
    <t>Incentivar la cultura de la rendición de cuentas, la convocatoria y participación ciudadana, a través de piezas pedagógicas e informativas.</t>
  </si>
  <si>
    <t>Piezas comunicacionales pedagógicas e informativas sobre la Estrategia de Rendición de Cuentas Distrital 2026 y sus eventos.</t>
  </si>
  <si>
    <t>Piezas comunicacionales divulgadas con contenido pedagógico e informativo sobre la Estrategia de Rendición de Cuentas Distrital 2026.</t>
  </si>
  <si>
    <t>Realizar eventos de diálogo -rendición de cuentas- con grupos de valor e interés.</t>
  </si>
  <si>
    <t>Eventos de diálogo -rendición de cuentas- realizados, según definición de la Estrategia de Rendición de Cuentas Distrital 2026.</t>
  </si>
  <si>
    <t>Secretaría de Comunicaciones
Departamento Administrativo de Planeación - Subdirección de Prospectiva Información y Evaluación Estratégica.</t>
  </si>
  <si>
    <t>Eventos de diálogo -rendición de cuentas- convocados y realizados.</t>
  </si>
  <si>
    <t>Realizar nota de prensa relacionada con la Rendición Pública de Cuentas.</t>
  </si>
  <si>
    <t>Una (1) nota de prensa sobre la rendición de cuentas.</t>
  </si>
  <si>
    <t>Nota de prensa sobre la rendición pública de cuentas.</t>
  </si>
  <si>
    <t>Brindar respuesta a las preguntas ciudadanas que surjan en los eventos de diálogo de la rendición pública de cuentas.</t>
  </si>
  <si>
    <t>Respuestas generadas, según preguntas que surjan en los eventos de diálogo de la rendición pública de cuentas.</t>
  </si>
  <si>
    <t>Matriz de preguntas ciudadanas y respuestas brindadas.</t>
  </si>
  <si>
    <t>Evaluar la implementación de la Estrategia de Rendición de Cuentas Distrital 2026.</t>
  </si>
  <si>
    <t>Un (1) reporte sobre el cumplimiento de actividades de la Estrategia de Rendición de Cuentas Distrital 2026 y la evaluación-satisfacción de las y los asistentes a los eventos de diálogo -rendición de cuentas-.</t>
  </si>
  <si>
    <t>Documento con el balance de la implementación de la Estrategia de Rendición de Cuentas Distrital 2026 y la evaluación-satisfacción ciudadana.</t>
  </si>
  <si>
    <t>Realizar encuentros pedagógicos dirigidos a Diferentes grupos de valor para promover la comprensión sobre el control social, la gestión transparente y la rendición de cuentas.</t>
  </si>
  <si>
    <t>21 encuentros pedagógicos (1 por cada comuna y corregimiento)</t>
  </si>
  <si>
    <t>Equipo de Control Social a la Gestión Pública
Subsecretaría de Formación y Participación Ciudadana
Secretaría de Participación Ciudadana</t>
  </si>
  <si>
    <t>Listados de asistencia.
Registro fotográfico o audiovisual.
Actas de los encuentros.</t>
  </si>
  <si>
    <t>Brindar acompañamiento técnico permanente a organizaciones sociales, veedurías y grupos de valor para el diseño, ejecución y seguimiento de ejercicios de control social a la gestión pública y rendición social de cuentas.</t>
  </si>
  <si>
    <t>375 Organizaciones fortalecidas y acompañadas en el diseño, ejecución y seguimiento de sus planes de control social y rendición de cuentas.</t>
  </si>
  <si>
    <t>Listados de asistencia.
Registro fotográfico o audiovisual.
Actas de los encuentros.
Informe sobre planes acompañados</t>
  </si>
  <si>
    <t>Avance componente Estado Abierto</t>
  </si>
  <si>
    <t>1. Racionalización de Trámites</t>
  </si>
  <si>
    <t>Priorizar trámites a intervenir conforme a los criterios definidos por la entidad y de acuerdo al inventario de trámites inscritos en el SUIT.</t>
  </si>
  <si>
    <t>15% del inventario de trámites actuales de la entidad</t>
  </si>
  <si>
    <t>Profesional Universitario Servicio a la Ciudadanía
Enlaces dependencias</t>
  </si>
  <si>
    <t>Archivo en PDF, exporte del SUIT</t>
  </si>
  <si>
    <t>Aplicar la metodología de racionalización de los trámites priorizados por la entidad durante la vigencia.</t>
  </si>
  <si>
    <t>30% de los trámites priorizados</t>
  </si>
  <si>
    <t>Profesional Universitario Servicio a la Ciudadanía</t>
  </si>
  <si>
    <t>Publicar la estrategia de racionalización definitiva en la página web de la Alcaldía</t>
  </si>
  <si>
    <t xml:space="preserve">una (1) estrategia  publicada anual </t>
  </si>
  <si>
    <t>Profesional Universitario y /o Auxiliar de Servicio a la Ciudadanía</t>
  </si>
  <si>
    <t>Realizar seguimiento a las publicaciones de los trámites que se ofertan de manera virtual por parte de las dependencias con trámites a cargo con el propósito de garantizar la efectividad en el aumento de las solicitudes en línea.</t>
  </si>
  <si>
    <t>un (1) seguimiento anual</t>
  </si>
  <si>
    <t xml:space="preserve">2.Relación Estado-Ciudadanía
</t>
  </si>
  <si>
    <t>Socializar a nivel directivo, profesional, técnico y asistencial los diferentes temas, indicadores y resultados del sistema de Servicio a la Ciudadanía.</t>
  </si>
  <si>
    <t>Una (1) socialización anual</t>
  </si>
  <si>
    <t>Profesional Universitario Servicio a la Ciudadanía
Equipo de atención de canales</t>
  </si>
  <si>
    <t>Informes de  Socialización con temas de Servicio a la ciudadanía  realizados con las Dependencias de la entidad</t>
  </si>
  <si>
    <t>Publicar información de la oferta institucional de la entidad a través de canales y medios de comunicación oficiales disponibles del Distrito</t>
  </si>
  <si>
    <t>veinticinco (25) publicaciones anuales</t>
  </si>
  <si>
    <t>Publicaciones de portafolio de trámites y Servicios y oferta institucional por redes y canales de atención a la Ciudadanía.</t>
  </si>
  <si>
    <t>Generar presencia de la Administración Distrital en el territorio (Ferias de Servicio)</t>
  </si>
  <si>
    <t xml:space="preserve">Participación en veinte (20) ferias de servicio </t>
  </si>
  <si>
    <t>Equipo atención de canales de la Subsecretaría de  Servicio a la Ciudadanía</t>
  </si>
  <si>
    <t>fotografías, representaciones, contenidos, asistencias, reportes o participación en evento territorial</t>
  </si>
  <si>
    <t>Crear laboratorios de ideación en temas de servicio a la Ciudadanía</t>
  </si>
  <si>
    <t>Un (1) laboratorio en el año</t>
  </si>
  <si>
    <t>Capacitar al personal de atención a la ciudadanía en temas de atención a población diferencial.</t>
  </si>
  <si>
    <t xml:space="preserve">Dos (2) veces en el año </t>
  </si>
  <si>
    <t>Actas de capacitaciones, asistencia, presentación,  y fotografías, evidencias gráficas</t>
  </si>
  <si>
    <t>Realizar intercambio de experiencias en temas Servicio a la Ciudadanía</t>
  </si>
  <si>
    <t xml:space="preserve">Una (1) vez en el año </t>
  </si>
  <si>
    <t>Profesionales Universitarios equipo atención de canales de la Subsecretaría de Servicio a la Ciudadanía</t>
  </si>
  <si>
    <t>Realizar capacitaciones  en temas de servicio a la ciudadanía a los servidores responsables de la atención de trámites, PQRSD, canales  de atención y medición de la Satisfacción</t>
  </si>
  <si>
    <t xml:space="preserve">veinte (20) capacitaciones anuales </t>
  </si>
  <si>
    <t xml:space="preserve">Profesionales Universitarios equipo atención de canales de la Subsecretaría de Servicio a la Ciudadanía
</t>
  </si>
  <si>
    <t>Realizar cliente oculto en los canales oficiales de atención, administrados por la Subsecretaría de Servicio a la Ciudadanía.</t>
  </si>
  <si>
    <t>Dos (2) clientes ocultos realizados en el año</t>
  </si>
  <si>
    <t>Informe de cliente oculto, asistencia de la socialización</t>
  </si>
  <si>
    <t xml:space="preserve">Socializar a través del canal virtual el consolidado de PQRSD radicadas al Distrito de Medellín con informe de gestión </t>
  </si>
  <si>
    <t>Link del consolidado de PQRSD con informe de gestión publicado a través del canal virtual</t>
  </si>
  <si>
    <t>Realizar informe de oportunidades de mejora.</t>
  </si>
  <si>
    <t>Profesional Universitario de apoyo al componente gestión de PQRSD Servicio a la Ciudadanía</t>
  </si>
  <si>
    <t>informes de oportunidades de mejora radicados y enviados a las dependencias</t>
  </si>
  <si>
    <t>Realizar y socializar el informe de salidas no conformes de la entidad</t>
  </si>
  <si>
    <t>Profesional Universitario a cargo de la medición de la satisfacción Servicio a la Ciudadanía</t>
  </si>
  <si>
    <t>informes con la consolidación de las salidas no conformes reportadas por las dependencias</t>
  </si>
  <si>
    <t>Socializar  la medición de la experiencia ciudadana y la caracterización de la ciudadanía.</t>
  </si>
  <si>
    <t>una (1) vez al año</t>
  </si>
  <si>
    <t>Informes de medición de la experiencia ciudadana socializados con las dependencias</t>
  </si>
  <si>
    <t>3. Contratación</t>
  </si>
  <si>
    <t>Realizar la Feria de la Transparencia en la Contratación</t>
  </si>
  <si>
    <t>Realizar una (1) Feria de la Transparencia en la Contratación en el año.</t>
  </si>
  <si>
    <t xml:space="preserve">Secretaría de Suministros y Servicios, coordina: Subsecretaría de Planeación y Evaluación
apoyan: Subsecretaría de Selección y Gestión de Proveedores, Subsecretaría de Ejecución de la Contratación. </t>
  </si>
  <si>
    <t>Feria de la Transparencia en la Contratación realizada</t>
  </si>
  <si>
    <t>Definir y ejecutar el plan de comunicaciones de la secretaría de suministros, fortaleciendo y promoviendo la comunicación con las partes interesadas</t>
  </si>
  <si>
    <t>Ejecutar el 100% de las actividades establecidas en el Plan de Comunicaciones</t>
  </si>
  <si>
    <t>Secretaría de Suministros y Servicios, coordina: Despacho
apoyan: las demás Subsecretarías.</t>
  </si>
  <si>
    <t>Plan de comunicaciones ejecutado</t>
  </si>
  <si>
    <t>Ejecutar el Programa de Gestión del Conocimiento en el Proceso de Gestión de Compras Públicas Transparentes</t>
  </si>
  <si>
    <t>Realizar capacitaciones en cuatro (4) temáticas dirigidas a los gestores del proceso</t>
  </si>
  <si>
    <t xml:space="preserve">Secretaría de Suministros y Servicios, coordinan: las demás Subsecretarías y la Secretaría de Gestión Humana y Servicio a la Ciudadanía </t>
  </si>
  <si>
    <t>Capacitaciones realizadas en las temáticas planeadas</t>
  </si>
  <si>
    <t>Ejecutar  el plan de capacitación de  la escuela proveedores (actuales y potenciales).</t>
  </si>
  <si>
    <t xml:space="preserve"> Realizar dieciséis (16) sesiones de Escuela de Proveedores: Actuales proveedores y potenciales proveedores</t>
  </si>
  <si>
    <t xml:space="preserve">Secretaría de Suministros y Servicios, coordina: Subsecretaría de Selección y Gestión de Proveedores y Subsecretaría de Planeación y Evaluación </t>
  </si>
  <si>
    <t>* 16 sesiones de escuela de proveedores realizadas</t>
  </si>
  <si>
    <t xml:space="preserve">Categorizar los proveedores </t>
  </si>
  <si>
    <t xml:space="preserve"> Categorizar los proveedores (500) </t>
  </si>
  <si>
    <t>* Base de datos por categoría de proveedores</t>
  </si>
  <si>
    <t>Actualizar las políticas de operación para fortalecer el Proceso de Gestión de Compras Públicas Transparentes</t>
  </si>
  <si>
    <t>Actualizar el 100% de las políticas de operación del proceso que se requieran</t>
  </si>
  <si>
    <t>Secretaría de Suministros y Servicios, coordina: Subsecretaría de Planeación y Evaluación
apoyan: las demás Subsecretarías</t>
  </si>
  <si>
    <t>Políticas de operación actualizadas</t>
  </si>
  <si>
    <t>Elaborar y Consolidar el Plan Anual de Adquisiciones en articulación con las demás dependencias del nivel central</t>
  </si>
  <si>
    <t>Elaborar la versión 0 del Plan Anual de Adquisiciones</t>
  </si>
  <si>
    <r>
      <t>Secretaría de Suministros y Servicios, coordina: Subsecretaría de Planeación y Evaluación</t>
    </r>
    <r>
      <rPr>
        <sz val="11"/>
        <rFont val="Arial"/>
        <family val="2"/>
      </rPr>
      <t xml:space="preserve">
apoyan: las demás Subsecretarías, Secretarías, Departamentos Administrativos, Gerencias y Unidad Administrativa Especial Buen Comienzo</t>
    </r>
  </si>
  <si>
    <t>Plan Anual de Adquisiciones versión 0 aprobado y publicado</t>
  </si>
  <si>
    <t xml:space="preserve">Realizar encuesta de satisfacción a las partes interesadas (proveedores y supervisores) </t>
  </si>
  <si>
    <t>Realizar dos (2) encuestas de satisfacción a las partes interesadas</t>
  </si>
  <si>
    <t xml:space="preserve">Secretaría de Suministros y Servicios, coordina: Subsecretaría de Selección y Gestión de Proveedores (encuesta a proveedores) y Subsecretaría de Ejecución de la Contratación (encuesta a supervisores) </t>
  </si>
  <si>
    <t xml:space="preserve">Encuestas de satisfacción  realizadas a las partes interesadas </t>
  </si>
  <si>
    <t>4.  Participación Ciudadana en la Gestión Pública</t>
  </si>
  <si>
    <t xml:space="preserve">Gestionar la consolidación  de alianzas para promover la participación y el fortalecimiento de la democracia </t>
  </si>
  <si>
    <t>Unidad de Desarrollo e Innovación para la Participación</t>
  </si>
  <si>
    <t>Actas de reunión</t>
  </si>
  <si>
    <t xml:space="preserve">Diseñar, implementar y divulgar estrategias de promoción de innovación social , colaboración e innovación abierta </t>
  </si>
  <si>
    <t>Actas de reunión, bitácoras metodológicas, videos (pitch)</t>
  </si>
  <si>
    <t>Avance componente Iniciativas Adicionales</t>
  </si>
  <si>
    <t xml:space="preserve">1 Socialización de la metodología </t>
  </si>
  <si>
    <t>Cumplida</t>
  </si>
  <si>
    <t>Nota: Dentro del margen temporal de esta actividad, la evidencia se entregará en el segundo seguimiento de este instrumento, conforme a los resultados de implementación de la Estrategia de Rendición de Cuentas Distrital 2026.</t>
  </si>
  <si>
    <r>
      <t xml:space="preserve">Con corte al 30 de junio de 2026, se brindó acompañamiento integral a 151 organizaciones, instancias e iniciativas ciudadanas para fortalecer sus capacidades en participación ciudadana, control social, gestión transparente y rendición social y pública de cuentas. Este resultado se alcanzó mediante diversas estrategias de fortalecimiento, entre las que se destacan: el acompañamiento técnico a las 21 Juntas Administradoras Locales en el desarrollo de sus ejercicios de Rendición Pública de Cuentas, incluyendo procesos de formación, asesoría especializada, apoyo metodológico durante los eventos y retroalimentación a partir del análisis de encuestas; el fortalecimiento de 11 organizaciones mediante el proceso formativo en Control Social a Procesos Electorales; el acompañamiento a 20 organizaciones en la formulación e implementación de planes de control social; la socialización de los resultados de la evaluación participativa del Día Blanco y de la nueva metodología de Rendición Social de Cuentas con 18 organizaciones; el desarrollo del Bootcamp de Control Social a Procesos Electorales con 3 organizaciones; el conversatorio juvenil "Control Z" con 6 organizaciones; los encuentros pedagógicos territoriales en Control Social a la Gestión Pública con 20 organizaciones; el proceso de formación dirigido a 32 Comités de Participación Comunitaria en Salud (COPACOS); y el inicio del ciclo de fortalecimiento de 20 veedurías ciudadanas.
</t>
    </r>
    <r>
      <rPr>
        <b/>
        <sz val="12"/>
        <color theme="1"/>
        <rFont val="Arial"/>
        <family val="2"/>
      </rPr>
      <t>Evidencia 3.15 Acompañamientos</t>
    </r>
  </si>
  <si>
    <r>
      <t xml:space="preserve">Con corte al 30 de junio de 2026, se realizaron 25 encuentros pedagógicos territoriales en Control Social a la Gestión Pública, con la participación de 20 organizaciones. Estos espacios de formación, diálogo e intercambio de experiencias fortalecieron las capacidades ciudadanas para ejercer el control social, promover la vigilancia de la gestión pública, contribuir a la protección de los recursos públicos e incentivar una participación más incidente en la toma de decisiones de sus territorios.
</t>
    </r>
    <r>
      <rPr>
        <b/>
        <sz val="12"/>
        <color theme="1"/>
        <rFont val="Arial"/>
        <family val="2"/>
      </rPr>
      <t>Evidencia 3.14 Encuentros</t>
    </r>
  </si>
  <si>
    <t>La actividad está programada para el segundo semestre</t>
  </si>
  <si>
    <t>2.1%</t>
  </si>
  <si>
    <r>
      <rPr>
        <b/>
        <sz val="12"/>
        <color rgb="FF000000"/>
        <rFont val="Arial"/>
        <family val="2"/>
      </rPr>
      <t xml:space="preserve">Seguimiento primer semestre: </t>
    </r>
    <r>
      <rPr>
        <sz val="12"/>
        <color rgb="FF000000"/>
        <rFont val="Arial"/>
        <family val="2"/>
      </rPr>
      <t xml:space="preserve">En el   período evaluado para este semestre,  se realizaron dieciséis </t>
    </r>
    <r>
      <rPr>
        <b/>
        <sz val="12"/>
        <color rgb="FF000000"/>
        <rFont val="Arial"/>
        <family val="2"/>
      </rPr>
      <t xml:space="preserve">(16) </t>
    </r>
    <r>
      <rPr>
        <sz val="12"/>
        <color rgb="FF000000"/>
        <rFont val="Arial"/>
        <family val="2"/>
      </rPr>
      <t>publicaciones en el Boletín al Día.
Evidencia: Actividad 2.1</t>
    </r>
  </si>
  <si>
    <r>
      <t xml:space="preserve"> Seguimiento primer semestre: </t>
    </r>
    <r>
      <rPr>
        <sz val="12"/>
        <color rgb="FF000000"/>
        <rFont val="Arial"/>
        <family val="2"/>
      </rPr>
      <t xml:space="preserve">Se realizaron cinco  </t>
    </r>
    <r>
      <rPr>
        <b/>
        <sz val="12"/>
        <color rgb="FF000000"/>
        <rFont val="Arial"/>
        <family val="2"/>
      </rPr>
      <t>(5)</t>
    </r>
    <r>
      <rPr>
        <sz val="12"/>
        <color rgb="FF000000"/>
        <rFont val="Arial"/>
        <family val="2"/>
      </rPr>
      <t xml:space="preserve"> actividades de promoción del Código de Integridad articuladas con la celebración del día del servidor público:
1- Estrategia Itinerante de Promoción de Valores.
2- Bienvenida Día del Servidor
3- Vive reconoce y comparte
4- Evento de Exaltación – “Valorando Competencias
5- Entrega de Elemento Pedagógico
</t>
    </r>
    <r>
      <rPr>
        <b/>
        <sz val="12"/>
        <color rgb="FF000000"/>
        <rFont val="Calibri Light"/>
        <family val="2"/>
        <scheme val="major"/>
      </rPr>
      <t xml:space="preserve">
Evidencia: actividad 2,4
</t>
    </r>
  </si>
  <si>
    <r>
      <rPr>
        <b/>
        <sz val="12"/>
        <rFont val="Arial"/>
        <family val="2"/>
      </rPr>
      <t xml:space="preserve"> Seguimiento primer semestre</t>
    </r>
    <r>
      <rPr>
        <sz val="12"/>
        <rFont val="Arial"/>
        <family val="2"/>
      </rPr>
      <t xml:space="preserve">: </t>
    </r>
    <r>
      <rPr>
        <sz val="12"/>
        <color rgb="FF000000"/>
        <rFont val="Arial"/>
        <family val="2"/>
      </rPr>
      <t>En el   período evaluado para este semestre,  el curso virtual se promocionó en</t>
    </r>
    <r>
      <rPr>
        <b/>
        <sz val="12"/>
        <color rgb="FF000000"/>
        <rFont val="Arial"/>
        <family val="2"/>
      </rPr>
      <t xml:space="preserve"> </t>
    </r>
    <r>
      <rPr>
        <sz val="12"/>
        <color rgb="FF000000"/>
        <rFont val="Arial"/>
        <family val="2"/>
      </rPr>
      <t xml:space="preserve">dos  </t>
    </r>
    <r>
      <rPr>
        <b/>
        <sz val="12"/>
        <color rgb="FF000000"/>
        <rFont val="Arial"/>
        <family val="2"/>
      </rPr>
      <t>(2)</t>
    </r>
    <r>
      <rPr>
        <sz val="12"/>
        <color rgb="FF000000"/>
        <rFont val="Arial"/>
        <family val="2"/>
      </rPr>
      <t xml:space="preserve"> Jornadas de Reinducción General , una</t>
    </r>
    <r>
      <rPr>
        <b/>
        <sz val="12"/>
        <color rgb="FF000000"/>
        <rFont val="Arial"/>
        <family val="2"/>
      </rPr>
      <t xml:space="preserve"> (1)</t>
    </r>
    <r>
      <rPr>
        <sz val="12"/>
        <color rgb="FF000000"/>
        <rFont val="Arial"/>
        <family val="2"/>
      </rPr>
      <t xml:space="preserve"> Jornada de Inducción Corporativa y</t>
    </r>
    <r>
      <rPr>
        <b/>
        <sz val="12"/>
        <color rgb="FF000000"/>
        <rFont val="Arial"/>
        <family val="2"/>
      </rPr>
      <t xml:space="preserve">  cuatro</t>
    </r>
    <r>
      <rPr>
        <sz val="12"/>
        <color rgb="FF000000"/>
        <rFont val="Arial"/>
        <family val="2"/>
      </rPr>
      <t xml:space="preserve"> </t>
    </r>
    <r>
      <rPr>
        <b/>
        <sz val="12"/>
        <color rgb="FF000000"/>
        <rFont val="Arial"/>
        <family val="2"/>
      </rPr>
      <t xml:space="preserve">(4) </t>
    </r>
    <r>
      <rPr>
        <sz val="12"/>
        <color rgb="FF000000"/>
        <rFont val="Arial"/>
        <family val="2"/>
      </rPr>
      <t xml:space="preserve"> publicaciones en el Boletín al Día.
</t>
    </r>
    <r>
      <rPr>
        <b/>
        <sz val="12"/>
        <color rgb="FF000000"/>
        <rFont val="Arial"/>
        <family val="2"/>
      </rPr>
      <t>Evidencia: actividad 2.3</t>
    </r>
  </si>
  <si>
    <r>
      <rPr>
        <b/>
        <sz val="12"/>
        <color rgb="FF000000"/>
        <rFont val="Arial"/>
        <family val="2"/>
      </rPr>
      <t>Seguimiento primer semestre:</t>
    </r>
    <r>
      <rPr>
        <sz val="12"/>
        <color rgb="FF000000"/>
        <rFont val="Arial"/>
        <family val="2"/>
      </rPr>
      <t xml:space="preserve"> En el   período evaluado para este semestre,  se realizaron dos </t>
    </r>
    <r>
      <rPr>
        <b/>
        <sz val="12"/>
        <color rgb="FF000000"/>
        <rFont val="Arial"/>
        <family val="2"/>
      </rPr>
      <t xml:space="preserve">(2) </t>
    </r>
    <r>
      <rPr>
        <sz val="12"/>
        <color rgb="FF000000"/>
        <rFont val="Arial"/>
        <family val="2"/>
      </rPr>
      <t>Jornadas de Reinducción General y una (</t>
    </r>
    <r>
      <rPr>
        <b/>
        <sz val="12"/>
        <color rgb="FF000000"/>
        <rFont val="Arial"/>
        <family val="2"/>
      </rPr>
      <t>1</t>
    </r>
    <r>
      <rPr>
        <sz val="12"/>
        <color rgb="FF000000"/>
        <rFont val="Arial"/>
        <family val="2"/>
      </rPr>
      <t>) Jornada de Inducción Corporativa, en las que se incluyó como  uno de los temas de la agenda,  los valores que hacen parte del Código de Integridad</t>
    </r>
    <r>
      <rPr>
        <sz val="12"/>
        <color indexed="8"/>
        <rFont val="Calibri Light"/>
        <family val="2"/>
        <scheme val="major"/>
      </rPr>
      <t>.</t>
    </r>
    <r>
      <rPr>
        <sz val="12"/>
        <color theme="1"/>
        <rFont val="Arial"/>
        <family val="2"/>
      </rPr>
      <t xml:space="preserve">
</t>
    </r>
    <r>
      <rPr>
        <b/>
        <sz val="12"/>
        <color theme="1"/>
        <rFont val="Arial"/>
        <family val="2"/>
      </rPr>
      <t>Evidencia: actividad 2.2</t>
    </r>
  </si>
  <si>
    <t xml:space="preserve">Esta actividad se desarrolla en el segundo semestre 2026 </t>
  </si>
  <si>
    <r>
      <rPr>
        <b/>
        <sz val="12"/>
        <color theme="1"/>
        <rFont val="Arial"/>
        <family val="2"/>
      </rPr>
      <t>Actividad cumplida</t>
    </r>
    <r>
      <rPr>
        <sz val="12"/>
        <color theme="1"/>
        <rFont val="Arial"/>
        <family val="2"/>
      </rPr>
      <t xml:space="preserve">
El 18 de febrero fue conformado el equipo líder que orienta la implementación de la Estrategia de rendición de cuentas Distrital 2026, integrado por: Departamento Adm de Planeación, Secretaría de Participación Ciudadana, Secretaría de Comunicaciones, Secretaría de Gobierno y Gestión del Gabinete, Secretaría Privada, Gerencia de Proyectos Estratégicos.
</t>
    </r>
    <r>
      <rPr>
        <b/>
        <sz val="12"/>
        <color theme="1"/>
        <rFont val="Arial"/>
        <family val="2"/>
      </rPr>
      <t>Evidencia:</t>
    </r>
    <r>
      <rPr>
        <sz val="12"/>
        <color theme="1"/>
        <rFont val="Arial"/>
        <family val="2"/>
      </rPr>
      <t xml:space="preserve"> 3.1.1-ActaConforma-EquipoLider-ERCD2026</t>
    </r>
  </si>
  <si>
    <r>
      <rPr>
        <b/>
        <sz val="12"/>
        <rFont val="Arial"/>
        <family val="2"/>
      </rPr>
      <t>Actividad cumplida</t>
    </r>
    <r>
      <rPr>
        <sz val="12"/>
        <rFont val="Arial"/>
        <family val="2"/>
      </rPr>
      <t xml:space="preserve">
Fue construido el informe de seguimiento al Plan Ordenamiento Territorial (POT) con cierre definitivo 2025, el cual se encuentra publicado en: https://www.medellin.gov.co/es/transparencia/plan-de-ordenamiento-territorial-de-medellin/sistema-de-seguimiento-y-evaluacion-al-plan-de-ordenamiento-territorial-ssepot/
</t>
    </r>
    <r>
      <rPr>
        <b/>
        <sz val="12"/>
        <rFont val="Arial"/>
        <family val="2"/>
      </rPr>
      <t xml:space="preserve">Evidencia: 
</t>
    </r>
    <r>
      <rPr>
        <sz val="12"/>
        <rFont val="Arial"/>
        <family val="2"/>
      </rPr>
      <t>3.7.-Publicacion-InformePOT</t>
    </r>
  </si>
  <si>
    <r>
      <rPr>
        <b/>
        <sz val="12"/>
        <rFont val="Arial"/>
        <family val="2"/>
      </rPr>
      <t>Cumplimiento (1 de 6)</t>
    </r>
    <r>
      <rPr>
        <sz val="12"/>
        <rFont val="Arial"/>
        <family val="2"/>
      </rPr>
      <t xml:space="preserve">
Durante este semestre se llevó a cabo la Audiencia pública de rendición de cuentas del señor alcalde Federico Gutiérrez – Sesión ordinaria convocada por el Concejo Distrital, el pasado 05 de marzo de 2026.
</t>
    </r>
    <r>
      <rPr>
        <b/>
        <sz val="12"/>
        <rFont val="Arial"/>
        <family val="2"/>
      </rPr>
      <t xml:space="preserve">Evidencias: </t>
    </r>
    <r>
      <rPr>
        <sz val="12"/>
        <rFont val="Arial"/>
        <family val="2"/>
      </rPr>
      <t xml:space="preserve">
3.10.1-Asistencia-AudienciaAlcalde-05032026
3.10.2-Evaluaciones-AudienciaAlcalde-05032026
3.10.3-Fotos-AudienciaAlcalde-05032026</t>
    </r>
  </si>
  <si>
    <r>
      <rPr>
        <b/>
        <sz val="12"/>
        <color theme="1"/>
        <rFont val="Arial"/>
        <family val="2"/>
      </rPr>
      <t>Cumplimiento (16,7% de 100%)</t>
    </r>
    <r>
      <rPr>
        <sz val="12"/>
        <color theme="1"/>
        <rFont val="Arial"/>
        <family val="2"/>
      </rPr>
      <t xml:space="preserve">
Durante este semestre se llevó a cabo la Audiencia pública de rendición de cuentas del señor alcalde Federico Gutiérrez – Sesión ordinaria convocada por el Concejo Distrital (marzo 05 de 2026).
Nota:  en este evento no se registraron preguntas por parte de la ciudadanía (solo comentarios).
</t>
    </r>
    <r>
      <rPr>
        <u/>
        <sz val="12"/>
        <color theme="1"/>
        <rFont val="Arial"/>
        <family val="2"/>
      </rPr>
      <t xml:space="preserve">Evidencia: </t>
    </r>
    <r>
      <rPr>
        <sz val="12"/>
        <color theme="1"/>
        <rFont val="Arial"/>
        <family val="2"/>
      </rPr>
      <t>No aplica</t>
    </r>
  </si>
  <si>
    <r>
      <rPr>
        <b/>
        <sz val="12"/>
        <color theme="1"/>
        <rFont val="Arial"/>
        <family val="2"/>
      </rPr>
      <t>Cumplimiento (1 de 2)</t>
    </r>
    <r>
      <rPr>
        <b/>
        <sz val="12"/>
        <color rgb="FFFF0000"/>
        <rFont val="Arial"/>
        <family val="2"/>
      </rPr>
      <t xml:space="preserve">
</t>
    </r>
    <r>
      <rPr>
        <sz val="12"/>
        <rFont val="Arial"/>
        <family val="2"/>
      </rPr>
      <t>Durante este semestre se llevó a cabo la difusión de contenido asociado a la cultura de la rendición de cuentas en el Distrito, como también de los principales avances y logros de la gestión de gobierno para la vigencia.
- Se hizo difusión de una Cartilla pedagógica virtual sobre rendición de cuentas y cuidado de lo público con 120 profesionales de 31 dependencias del nivel central y 15 entidades descentralizadas, quienes colaboraron con la difusión de la cartilla con sus grupos de valor e interés.
- Se hizo difusión de contenidos en los canales y redes institucionales: Sala de prensa, Whats-app, canal X, Telemedellín, y podcast YouTube Medellín Te Cuenta</t>
    </r>
    <r>
      <rPr>
        <b/>
        <sz val="12"/>
        <color rgb="FFFF0000"/>
        <rFont val="Arial"/>
        <family val="2"/>
      </rPr>
      <t xml:space="preserve">
</t>
    </r>
    <r>
      <rPr>
        <b/>
        <sz val="12"/>
        <rFont val="Arial"/>
        <family val="2"/>
      </rPr>
      <t xml:space="preserve">Evidencias: </t>
    </r>
    <r>
      <rPr>
        <sz val="12"/>
        <rFont val="Arial"/>
        <family val="2"/>
      </rPr>
      <t xml:space="preserve">
3.9.1-DifusionCartilla-Conglomerado</t>
    </r>
    <r>
      <rPr>
        <sz val="12"/>
        <color rgb="FFFF0000"/>
        <rFont val="Arial"/>
        <family val="2"/>
      </rPr>
      <t xml:space="preserve">
</t>
    </r>
    <r>
      <rPr>
        <sz val="12"/>
        <rFont val="Arial"/>
        <family val="2"/>
      </rPr>
      <t>3.9.2-MedOtroNivel-CorreoBoletinalDia
3.9.3-MedOtroNivel-CorreoOrganizacional
3.9.4-MedOtroNivel-FacebookAlcaldia
3.9.5-MedOtroNivel-InstagramAlcaldia
3.9.6-MedOtroNivel-SalaPrensa
3.9.7-MedOtroNivel-Telemedellin
3.9.8-MedOtroNivel-WhatsApp
3.9.9-MedOtroNivel-X
3.9.10-MedTeCuenta-VideoPodcast
3.9.11-Cartilla Rendicuentas
3.9.12-Afiche Carta  
3.9.13-Banner_RC    
3.9.14-Enlaces videos pantallas  
3.9.15-Piezas pedagógicas cuidado de lo público</t>
    </r>
  </si>
  <si>
    <t>Se anexa documento precontractual actualizado 
Evidencia: carpeta 4.1 Res 000164-21 Beneficiarios Finales</t>
  </si>
  <si>
    <t xml:space="preserve">El cumplimiento de esta actividad esta programada para el mes de diciembre , la planeacion las reuniones con las dependencias para dar los lineamientos y pautas para la elaboración del Plan 2027 iniciarán en el mes de septiembre de 2026, y la aprobación y publicación de éste se realizará a finales del mes de diciembre 
</t>
  </si>
  <si>
    <t>Encuesta Escuela de Proveedores: En el periodo evaluado del 1 de enero  al 30 de junio 2026, se realizó encuesta aplicada a los asistentes que participaron de las capacitaciones de la escuela de proveedores, la encuesta fue diligenciada por 502 personas entre naturales y jurídicas.
Evidencia: 
4.3.8.1 Análisis Encuesta Ene a Jun 2026
4.3.8.2 Archivo Encuesta enero junio</t>
  </si>
  <si>
    <t>Se realiza categorización de la base de datos de proveedores.
Evidencias: 4.3.5
4.3.5.1 BD categorizados Ene a Jun 2026
4.3.5.2 Clasific Proveed por Cate
4.3.5.3 PROVEEDORES CATEGORIZADOS</t>
  </si>
  <si>
    <t>Evidencias: 
4.3.6.1 Listado de normas
4.3.6.2 Listado de documentos Isolución</t>
  </si>
  <si>
    <t>Evidencia 
3.1. Reporte de PQRSD que ingresaron al Distrito a través de los canales oficiales de atención, del primer semestre 2026.
3.1.1 Informe trimestral de acceso a la información</t>
  </si>
  <si>
    <t xml:space="preserve">Se adjunta evidencia del ejercicio con la planeación, asistencia, registro fotográfico y asistencia al laboratorio
Evidencia 2.4 </t>
  </si>
  <si>
    <t>Evidencia 2.5 : Acta capacitación al personal en temas de atención diferencial</t>
  </si>
  <si>
    <t>Evidencia 2.6 : Actas y visita del ISVIMED al Distrito de Medellín</t>
  </si>
  <si>
    <t>Evidencia 2.8: Se adjunta el informe del cliente oculto primer semestre 2026 y las evidencias de su realización</t>
  </si>
  <si>
    <t>Durante el primer semestre de 2026, se consolidaron siete (7) alianzas interinstitucionales con la Corporación Surgir, la Secretaría de Paz y Derechos Humanos, la Mesa Territorial de Paz, el Museo Casa de la Memoria, la Corporación Sal y Luz, la Universidad Nacional de Colombia (Escuela del Hábitat y Escuela de Artes) y el Instituto Tecnológico Metropolitano, orientadas a fortalecer la participación ciudadana y ampliar los escenarios para el ejercicio democrático. Estas articulaciones permitieron integrar capacidades institucionales, académicas y comunitarias para el desarrollo de acciones conjuntas que promueven la incidencia ciudadana, el diálogo territorial y la construcción de capacidades para la participación.
Evidencia 4.1 Alianzas</t>
  </si>
  <si>
    <t>Durante el primer semestre de 2026 se realizaron diez (10) laboratorios ciudadanos como espacios de innovación y construcción colaborativa. Nueve (9) de ellos se desarrollaron con las Juntas Administradoras Locales  de las comunas 1, 5, 7, 9, 10, 11, 13, 16 y 60, con el propósito de fortalecer las capacidades para la formulación de acciones de incidencia en sus territorios. Adicionalmente, se llevó a cabo un (1) laboratorio con la Corporación Incluyéndome, orientado al diseño participativo de soluciones que contribuyan a mejorar las condiciones y el reconocimiento de las personas cuidadoras.
Evidencia 4.2 Laboratorios CIud</t>
  </si>
  <si>
    <t>Desde la secretaría de Suministros y Servicios, entre el 1° de enero y el 30 de junio de 2026 se adelantaron diferentes acciones de comunicaciones, en cumplimiento de su responsabilidad definir y ejecutar su plan de comunicaciones,  
Las acciones más representativas son la creación de un Plan de Comunicaciones (que además se presentó ante la secretaría de Comunicaciones del Distrito) y la ejecución del mismo (como se puede validar en el informe que se anexará), para fortalecer y promover la comunicación con las partes interesadas, no solo de la secretaría de Suministros y Servicios sino también del Distrito de Medellín y su Conglomerado Público. Estos avances se evidencian en los documentos que se presentan a continuación:
4.3.2.1Plan_Cciones_S-Suministros_S_2026
4.3.2.2_Ejec-Plan_Cciones_SSS_2026</t>
  </si>
  <si>
    <t>Se anexa documento en el que se evidencia la verificación de la participación de Distrito en Redes Externas que vienen relacionadas en el Decreto 1122 de 2024.                        
1. Sistema Nacional de Rendición de Cuentas.                                                   
 2. Sistema Nacional de Integridad.       
3. Organos del Modelo de Control Interno
4. Red Anticorrupción de Jefes de control Interno.  
ver Evidencias  2.1. y 2.2. Redes externas</t>
  </si>
  <si>
    <t>Se realizó capacitación para las entidades del Conglomerado. Sobre la importancia del  Programa de Transparencia y Ética Pública el 26 de mayo del 2026. Se anexa como evidencia la presentación que se socializo  y listado de asistencia. 
ver Evidencias  2.1. y 2.2. Redes externas</t>
  </si>
  <si>
    <t>Ver FO-GETH-260 - Verificación de Cumplimiento de Requisitos
Evidencia: 4.5 FO-GETH-260</t>
  </si>
  <si>
    <t>Matriz de seguimiento y soportes de registro de declaraciones Ley 2013 de 2019
Ver evidencia: 4.6 Declaraciones obligados Ley 2013 de 2019</t>
  </si>
  <si>
    <t xml:space="preserve">
Esta revisión se hace siempre y cuando la autoevaluación del ITA no sea en julio. En caso contrario no se haría</t>
  </si>
  <si>
    <t xml:space="preserve">A la fecha se está realizando el respectivo Proceso de Medición del ITA. Ya se revisaron todos los Items de la Matriz. Se está haciendo una verificación final. </t>
  </si>
  <si>
    <t>No se han realizado reuniones al respecto. No han sido necesarias, la Información está al día y publicada.</t>
  </si>
  <si>
    <t xml:space="preserve">  </t>
  </si>
  <si>
    <t>1.2.Brindar acompañamiento por medio de una capacitación anual dirigida a las dependencias del Distrito, orientada a sensibilizar y fortalecer las capacidades institucionales en torno a la importancia de la implementación y apropiación de modelos de prevención, detección y lucha contra la corrupción en el Distrito.</t>
  </si>
  <si>
    <t>Ver oficio radicado por mercurio,  en la carpeta evidencias plan de acción. Carpeta 4.4 oficio a ordenadores del gasto</t>
  </si>
  <si>
    <t>Se formularon los mapas de riesgos para los 27 procesos se anexa evidencia 1.2. Formulacióńn Riesgos 2026 x proceso, los mismos pueden ser consultados en el sistema de gestión documental isolucion 
Evidencia: 1.2 Formulación riesgos 2026 x proceso</t>
  </si>
  <si>
    <t>Formatos.mp4, contentivos de los contenidos de sensibilización sobre la prevención y lucha contra la corrupción.</t>
  </si>
  <si>
    <t>Se anexa los cronogramas de capacitación actualizados  
Evidencias: carpeta 4.2 Programas Capacitación</t>
  </si>
  <si>
    <t>Se anexa documento precontractual actualizado e
Evidencia carpeta 4.3 Actividades LAFTFPADM</t>
  </si>
  <si>
    <t>Informe de seguimiento del modelo CAMEL.       Documento ajustado</t>
  </si>
  <si>
    <t>Se adjunta avances del primer semestre 2026 frente a esta actividad 7 del  componente Debida Diligencia
Ver evidencia 4.7 y 4.8 A vence</t>
  </si>
  <si>
    <t>Se adjunta avances del primer semestre 2026 frente a esta actividad 8 del componente Debida Diligencia
Ver evidencia 4.7 y 4.8 A vence</t>
  </si>
  <si>
    <t>Evidencia 1 :Reporte del SUIT con la priorización de los trámites del Distrito 2026</t>
  </si>
  <si>
    <t>Evidencia
3 Estrategia de racionalización definitiva del Distrito 2025.
3.1. informe de racionalización de la Entidad 2025</t>
  </si>
  <si>
    <t>Evidencia 2.11: Se evidencia la actividad con el informe de salidas no conformes periodo 2025-2 y el oficio donde se comparte los resultados con las dependencias del Distrito</t>
  </si>
  <si>
    <t>Feria de la Transparencia en la Contratación: en el periodo comprendido entre el 1° de enero y el 30 de junio de 2026, en la secretaría de Suministros y Servicios se adelantaron diferentes acciones correspondientes a la planeación de la Feria de la Transparencia 2026. Los avances más representativos consisten en la creación de un cronograma de acciones de comunicaciones y la proyección de cuatro posibles escenarios para la realización del evento, logros obtenidos gracias a los intercambios de ideas y propuestas que se dieron en las reuniones de planeación realizadas, encuentros que se registraron en actas y capturas de pantalla.  Dichos avances se evidencian en los documentos que se presentan a continuación 
Evidencias: 
4.3.1.1-Cronogr_Cciones_F-Transp-2026
4.3.1.2_Posibles Escenarios_FDLT_2026
4.3.1.3_Acta_01_Reunion_FDLT-2026
4.3.1.4_Captura_Reunion_TEAMS_FDLT-2026
4.3.1.5-Propuesta_IMAGEN_FDLT_2026</t>
  </si>
  <si>
    <t xml:space="preserve">
4.3.3.1 Abastecimiento Estratégico: Se realizan 4 capacitaciones de los siguientes temas:
4.3.3.1.1 Capacitación Odiseo Web
4.3.3.1.2 Capacitación Acuerdo 016
4.3.3.1.3 Acompañamiento acuerdo 016
4.3.3.1.4 Capacitación Atenea Web
4.3.3.2  Escuela de Compras Públicas Transparentes: En el periodo del 01 de enero al 30 de junio de 2026, se realizaron 4 capacitaciones con los siguientes temas: Régimen de inhabilidades e incompatibilidades, No pluralidad de oferentes: Fundamento Legal y aplicación, Cláusulas exorbitantes y precios artificialmente bajos en la contratación estatal, Acuerdos Marco de Precios y Tienda Virtual del Estado Colombiano
A las 4 sesiones han participado 202 asistentes, de los cuales 126 son mujeres que corresponden al 62% y 76 hombres que corresponden 38% del total de personas. 
4.3.3.2.1 Invitaciones y Asistencias
4.3.3.2.2 Cronograma 2023 ECPT 
4.3.3.3 Supervisión: Se Realizo el entrenamiento en supervisión hasta el mes de junio: 
4.3.3.3.1Cronograma Temario Entren
4.3.3.3.2 Listado Asistencia Entre Super
4.3.3.4 SECOP: Entre el 2 de enero y el 30 de junio de 2026, se realizaron once (11) jornadas de entrenamiento y fortalecimiento de competencias dirigidas a los gestores del proceso Gestión de Compras Públicas Transparentes (GECO) en el uso de las plataformas SECOP II y TVEC. En estas actividades participaron 1.533 asistentes, de los cuales 1.003 corresponden al sexo femenino y 530 al sexo masculino; 399 fueron usuarios internos y 1.134 usuarios externos canalizados a través de la escuela de proveedores. 
4.3.3.4.1 Información Capacitaciones
4.3.3.4.2 Listado Asistencia
</t>
  </si>
  <si>
    <t xml:space="preserve">Del 1 de enero al 30 de junio de 2026, se efectuaron 8 capacitaciones de la Escuela de Proveedores todas de manera virtual, Del total de asistentes 3.928 personas, 63.42% de los asistentes son mujeres (2.491 mujeres) y el 36.58% Hombres (1.437).
En las 8 sesiones de la Escuela de Proveedores se categorizaron 1,389 Proveedores y posibles proveedores, entre el total de asistentes a estas capacitaciones.
Evidencias:
4.3.4.1 Asistentes Escuela Prov
4.3.4.2 Base datos enero- junio 2026 
4.3.4.3 Asistencia 12 febrero 2026
4.3.4.4 Invitación 12 febrero 2026
4.3.4.5 Asistencia 26 febrero 2026
4.3.4.6 Invitación 26 febrero 2026
4.3.4.7 Asistencia 5 marzo 2026
4.3.4.8 Invitación 5 marzo 2026
4.3.4.9 Asistencia 19 marzo 2026
4.3.4.10 Invitación 19 marzo 2026
4.3.4.11 Asistencia 9 abril 2026
4.3.4.12 Invitación 9 abril 2026
4.3.4.13 Asistencia 23 abril 2026
4.3.4.14 Invitación 23 abril 2026
4.3.4.15 Asistencia 7 mayo 2026
4.3.4.16 Invitación 7 mayo 2026
4.3.4.17 Asistencia 21 mayo 2026
4.3.4.18 Invitación 21 mayo 2026
</t>
  </si>
  <si>
    <t xml:space="preserve">Se han hecho Encuestas de Participación Ciudadana, de Rendición de Cuentas. No se ha hecho Encuesta de Transparencia
Secretaría de Participación Ciudadana: Actividades que se consolidan en el segundo semestre de cada Vigencia:
Evidencia 1.7 :  Acciones participativas semestre 2-2025: https://www.medellin.gov.co/es/wp-content/uploads/2025/12/Acciones-participativas-semestre-2-2025.zip
Siciudadania retos: https://siciudadania.co/reto-de-ciudad/  https://siciudadania.co/2025/11/01/votacion/
Departamento Administrativo de Planeación / Rendición de Cuentas: Divulgación y participación de la rendición pública de cuentas:
Formularios de consulta ciudadana y retroalimentación de resultados 2026: 
             https://www.medellin.gov.co/data2/DiligenciarEncuesta.do?token=TS19032026562018CFF27D 
             https://www.medellin.gov.co/es/wp-content/uploads/2026/04/1.6b-Retroalimenta-ConsultaGruposValorInteres-ERCD2026.pdf
Evidencia 1.7  Encuesta Retroalimenta GruposValorInteres-Rendición Cuentas Departamento Planeación 2026.pdf
</t>
  </si>
  <si>
    <t>Secretaría de Gestión Humana y Servicio a la Ciudadanía: Informe Trimestral acceso a la información Enero-Marzo 2026:
https://www.medellin.gov.co/es/centro-documental/informe-trimestral-sobre-acceso-a-informacion-quejas-y-reclamos-en-el-distrito-especial-de-ciencia-tecnologia-e-innovacion-de-medellin/  
https://www.medellin.gov.co/es/wp-content/uploads/2022/09/Informe-Trimestral-acceso-a-la-informacion-Enero-Marzo-2026.pdf
 Evidencia : 1.8 Informe-Trimestral-acceso-a-la-informacion-Enero-Marzo-2026 Sec Gestión Humana.pdf</t>
  </si>
  <si>
    <t xml:space="preserve">Informe con resultados de la revisión total realizada y Excel con el detalle de los resultados. </t>
  </si>
  <si>
    <t>Se adjunta evidencia : 
1.2 REVISION_ANUAL_MENUS_TRANSPARENCIA_FerneyC 17.03.2026"
1.2 INFORME DE REVISIÓN ANUAL Menú́s Transparencia 08.04.2026 DPB</t>
  </si>
  <si>
    <t>Reportar las inconsistencias detectadas en la revisión total, a los responsables de las publicaciones en los menús asociados a la normatividad de transparencia y hacer seguimiento a su corrección</t>
  </si>
  <si>
    <t>Se adjunta evidencia : 
1.3 "RV Evidencia Revisión Total y Actualización de las Publicaciones en el Menú Transparencia  Marzo - Abril 2026"</t>
  </si>
  <si>
    <t>2 informes de revisión aleatoria de los menús asociados a la normatividad de transparencia y el 100% de correcciones a la inconsistencias detectadas</t>
  </si>
  <si>
    <t>Reportar las inconsistencias detectadas en las revisiones parciales, a los responsables de las publicaciones en los menús asociados a la normatividad de transparencia y hacer seguimiento a su corrección</t>
  </si>
  <si>
    <t>Departamento Administrativo de Planeación
Dependencias con publicaciones en los menús asociados a la normatividad de transparencia
Secretaría de Evaluación y Control</t>
  </si>
  <si>
    <t>Departamento Administrativo de Planeación
Secretaría de Comunicaciones
Secretaría de Gestión Humana y Servicio a la Ciudadanía</t>
  </si>
  <si>
    <t xml:space="preserve">El Procedimiento de Actualización de los Instrumentos de Gestión de la Información - IGI se desarrolla en el tercer cuatrimestre de cada Vigencia. En el año 2025, este proceso se inició desde el mes de Agosto, debido a que desde el año 2021 (Decreto 1220 del 27 de diciembre de 2021, publicado en la Gaceta Oficial en el mes de enero de 2022) no se actualizaban, esto debido a que desde Gestión Documental, enlace con el Archivo General de la Nación, se impartió instrucción en el sentido de que dichos Instrumentos deberían, en adelante, actualizarse en función de las Tablas de Retención Documental - TRD. 
En la vigencia 2025, la TRD vigente en la Alcaldía de Medellín era del año 2018, no adecuada para la actualización de los instrumentos, dado su alto grado obsolescencia. Por este motivo se utilizó en la vigencia 2025 una versión de las TRD a mayo de 2025.
Hasta ahora, la nueva TRD fue aceptada por el AGN. Aun no han sido adoptadas oficialmente. Se espera tenerlas aprobadas oportunamente, para abordar dicho proceso temprano en el último trimestre de 2026. </t>
  </si>
  <si>
    <t>Dependencias responsables de la accesibilidad web y física
Departamento administrativo de Planeación</t>
  </si>
  <si>
    <t>Las visitas se realizaran en el segundo semestre</t>
  </si>
  <si>
    <r>
      <rPr>
        <b/>
        <sz val="12"/>
        <color theme="1"/>
        <rFont val="Arial"/>
        <family val="2"/>
      </rPr>
      <t xml:space="preserve">Actividad cumplida </t>
    </r>
    <r>
      <rPr>
        <sz val="12"/>
        <color theme="1"/>
        <rFont val="Arial"/>
        <family val="2"/>
      </rPr>
      <t xml:space="preserve">
Fue formulada la Estrategia de rendición de cuentas Distrital 2026, cumpliendo con la estructura de contenidos, y formulando actividades conforme a los elementos (información, diálogo, responsabilidad) y etapas (aprestamiento, diseño, preparación, ejecución, seguimiento y evaluación) de la rendición de cuentas.
La estrategia fue publicada en el micrositio: https://www.medellin.gov.co/es/plan-de-desarrollo/rendición-de-cuentas/
</t>
    </r>
    <r>
      <rPr>
        <b/>
        <sz val="12"/>
        <color theme="1"/>
        <rFont val="Arial"/>
        <family val="2"/>
      </rPr>
      <t>Evidencias:</t>
    </r>
    <r>
      <rPr>
        <sz val="12"/>
        <color theme="1"/>
        <rFont val="Arial"/>
        <family val="2"/>
      </rPr>
      <t xml:space="preserve">
3.2.1-EstrategiaRendiCuentasDistrital-2026
3.2.2-Publica-EstrategiaRendiCuentasDistrital-2026</t>
    </r>
  </si>
  <si>
    <r>
      <rPr>
        <b/>
        <sz val="12"/>
        <color theme="1"/>
        <rFont val="Arial"/>
        <family val="2"/>
      </rPr>
      <t>Actividad cumplida</t>
    </r>
    <r>
      <rPr>
        <sz val="12"/>
        <color theme="1"/>
        <rFont val="Arial"/>
        <family val="2"/>
      </rPr>
      <t xml:space="preserve">
Fue formulado el Plan de Acción de la Estrategia de rendición de cuentas Distrital 2026, conforme a los elementos de: información, diálogo y responsabilidad; y las etapas de: aprestamiento, diseño, preparación, ejecución, seguimiento y evaluación. 
El Plan de Acción fue publicado en el micrositio: https://www.medellin.gov.co/es/plan-de-desarrollo/rendición-de-cuentas/
</t>
    </r>
    <r>
      <rPr>
        <b/>
        <sz val="12"/>
        <color theme="1"/>
        <rFont val="Arial"/>
        <family val="2"/>
      </rPr>
      <t>Evidencias:</t>
    </r>
    <r>
      <rPr>
        <sz val="12"/>
        <color theme="1"/>
        <rFont val="Arial"/>
        <family val="2"/>
      </rPr>
      <t xml:space="preserve">
3.3.1-PlanAccion-ERCD-2026
3.3.2-Publica-PlanAccion-ERCD-2026</t>
    </r>
  </si>
  <si>
    <r>
      <rPr>
        <b/>
        <sz val="12"/>
        <rFont val="Arial"/>
        <family val="2"/>
      </rPr>
      <t>Actividad cumplida</t>
    </r>
    <r>
      <rPr>
        <sz val="12"/>
        <rFont val="Arial"/>
        <family val="2"/>
      </rPr>
      <t xml:space="preserve">
Fue formulado el plan comunicacional de la Estrategia de rendición de cuentas Distrital 2026, el cual fue publicado en el micrositio: https://www.medellin.gov.co/es/plan-de-desarrollo/rendición-de-cuentas/
</t>
    </r>
    <r>
      <rPr>
        <b/>
        <sz val="12"/>
        <rFont val="Arial"/>
        <family val="2"/>
      </rPr>
      <t xml:space="preserve">Evidencia:
</t>
    </r>
    <r>
      <rPr>
        <sz val="12"/>
        <rFont val="Arial"/>
        <family val="2"/>
      </rPr>
      <t>3.4.1-Publica-CompoComunicacional-ERCD-2026
3.4.2 Documento Estrategia Comunicaciones RdeC                                                                        
3.4.3 Key Visual RDC 
3.4.4 Presentación Estrategia Comunicaciones</t>
    </r>
  </si>
  <si>
    <r>
      <rPr>
        <b/>
        <sz val="12"/>
        <color theme="1"/>
        <rFont val="Arial"/>
        <family val="2"/>
      </rPr>
      <t>Cumplimiento (1 de 2)</t>
    </r>
    <r>
      <rPr>
        <sz val="12"/>
        <color theme="1"/>
        <rFont val="Arial"/>
        <family val="2"/>
      </rPr>
      <t xml:space="preserve">
Fue publicado el Informe de gestión - Rendición de cuentas del Plan de Desarrollo Distrital, sobre los avances y resultados de la gestión de gobierno, a cierre 2025. El cual fue publicado en el micrositio: https://www.medellin.gov.co/es/departamento-administrativo-de-planeación/informe-gestión/
</t>
    </r>
    <r>
      <rPr>
        <b/>
        <sz val="12"/>
        <color theme="1"/>
        <rFont val="Arial"/>
        <family val="2"/>
      </rPr>
      <t xml:space="preserve">Evidencia:
</t>
    </r>
    <r>
      <rPr>
        <sz val="12"/>
        <color theme="1"/>
        <rFont val="Arial"/>
        <family val="2"/>
      </rPr>
      <t>3.5.1-Publica-InfoGestión-Cierre2025</t>
    </r>
  </si>
  <si>
    <r>
      <rPr>
        <b/>
        <sz val="12"/>
        <rFont val="Arial"/>
        <family val="2"/>
      </rPr>
      <t>Cumplimiento (1 de 3)
Nota técnica</t>
    </r>
    <r>
      <rPr>
        <sz val="12"/>
        <rFont val="Arial"/>
        <family val="2"/>
      </rPr>
      <t xml:space="preserve">: posterior a la formulación de actividades y metas de este instrumento, la Administración Distrital modificó, por medio de la Circular # 202660000071 del 19 de marzo de 2026, la periodicidad de publicación de los informes de seguimiento al Plan Indicativo y el Plan de Acción, aumentando su reporte de tres, a seis veces, durante el año. Por lo cual en esta evidencia se detalla la publicación de tres informes.
- Fueron entonces publicados los informes de seguimiento a los avances de los instrumentos -Plan indicativo y Plan de acción- para los cortes de tiempo: seguimiento a cierre definitivo 2025, seguimiento parcial a febrero de 2026, y seguimiento parcial a abril de 2026.
El informe de seguimiento al Plan Indicativo fue publicado en: https://www.medellin.gov.co/es/plan-de-desarrollo/plan-indicativo/
El informe de seguimiento al Plan de Acción fue publicado en: https://www.medellin.gov.co/es/plan-de-desarrollo/plan-de-acción/
</t>
    </r>
    <r>
      <rPr>
        <b/>
        <sz val="12"/>
        <rFont val="Arial"/>
        <family val="2"/>
      </rPr>
      <t>Evidencias:</t>
    </r>
    <r>
      <rPr>
        <sz val="12"/>
        <rFont val="Arial"/>
        <family val="2"/>
      </rPr>
      <t xml:space="preserve"> 
3.6.1-Publica-PlanesIndicativoAccion
3.6.2-Circular-202660000071-19032026</t>
    </r>
  </si>
  <si>
    <r>
      <rPr>
        <b/>
        <sz val="12"/>
        <color theme="1"/>
        <rFont val="Arial"/>
        <family val="2"/>
      </rPr>
      <t>Cumplimiento (1 de 2)</t>
    </r>
    <r>
      <rPr>
        <sz val="12"/>
        <color theme="1"/>
        <rFont val="Arial"/>
        <family val="2"/>
      </rPr>
      <t xml:space="preserve">
Se consultó a los grupos de valor e interés de la rendición de cuentas sobre temas de interés para el desarrollo de estrategias de rendición de cuentas. 
Un formulario fue publicado el 24 de marzo de 2026 en el micrositio de la rendición de cuentas distrital y en el Menú Participa - componente rendición de cuentas. También se hizo difusión con 135 profesionales de 46 dependencias y entidades del Conglomerado.
Un mes después se construyó un informe de retroalimentación de los resultados del mismo.
</t>
    </r>
    <r>
      <rPr>
        <u/>
        <sz val="12"/>
        <color theme="1"/>
        <rFont val="Arial"/>
        <family val="2"/>
      </rPr>
      <t>Ruta formulario:</t>
    </r>
    <r>
      <rPr>
        <sz val="12"/>
        <color theme="1"/>
        <rFont val="Arial"/>
        <family val="2"/>
      </rPr>
      <t xml:space="preserve"> https://www.medellin.gov.co/data2/DiligenciarEncuesta.do?token=TS19032026562018CFF27D
</t>
    </r>
    <r>
      <rPr>
        <u/>
        <sz val="12"/>
        <color theme="1"/>
        <rFont val="Arial"/>
        <family val="2"/>
      </rPr>
      <t>Ruta informe de resultados</t>
    </r>
    <r>
      <rPr>
        <sz val="12"/>
        <color theme="1"/>
        <rFont val="Arial"/>
        <family val="2"/>
      </rPr>
      <t xml:space="preserve">:  https://www.medellin.gov.co/es/wp-content/uploads/2026/04/1.6b-Retroalimenta-ConsultaGruposValorInteres-ERCD2026.pdf
</t>
    </r>
    <r>
      <rPr>
        <b/>
        <sz val="12"/>
        <color theme="1"/>
        <rFont val="Arial"/>
        <family val="2"/>
      </rPr>
      <t xml:space="preserve">Evidencia:
</t>
    </r>
    <r>
      <rPr>
        <sz val="12"/>
        <color theme="1"/>
        <rFont val="Arial"/>
        <family val="2"/>
      </rPr>
      <t>3.8.1-CanalConsultaCiudadana-2026-Sem1</t>
    </r>
  </si>
  <si>
    <r>
      <rPr>
        <b/>
        <sz val="12"/>
        <rFont val="Arial"/>
        <family val="2"/>
      </rPr>
      <t xml:space="preserve">Cumplimiento (1 de 2)
</t>
    </r>
    <r>
      <rPr>
        <sz val="12"/>
        <rFont val="Arial"/>
        <family val="2"/>
      </rPr>
      <t xml:space="preserve">Fue redactado y publicado el boletín de prensa, producto de la sesión ordinaria convocada por el Concejo Distrital de Medellín (celebrada el 05/03/2025) para la audiencia de rendición de cuentas del señor Alcalde, sobre los avances y resultados de la gestión pública a cierre 2025.
</t>
    </r>
    <r>
      <rPr>
        <u/>
        <sz val="12"/>
        <rFont val="Arial"/>
        <family val="2"/>
      </rPr>
      <t xml:space="preserve">Nota publicada en:  </t>
    </r>
    <r>
      <rPr>
        <sz val="12"/>
        <rFont val="Arial"/>
        <family val="2"/>
      </rPr>
      <t xml:space="preserve">Sala de prensa - Micrositio rendición de cuentas: https://www.medellin.gov.co/es/departamento-administrativo-de-planeación/informe-gestión/
</t>
    </r>
    <r>
      <rPr>
        <b/>
        <sz val="12"/>
        <rFont val="Arial"/>
        <family val="2"/>
      </rPr>
      <t>Evidencia:</t>
    </r>
    <r>
      <rPr>
        <sz val="12"/>
        <rFont val="Arial"/>
        <family val="2"/>
      </rPr>
      <t xml:space="preserve">
3.11.1-NotaPrensa-AudienciaRdCD-05032025
3.11.2-Boletín de Prensa  
3.11.3- Declaración Alcalde 1 
3.11.4-Declaración Alcalde 2  
3.11.5 -Notas de prensa rendición de cuentas marzo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</si>
</sst>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sz val="11"/>
      <color theme="1"/>
      <name val="Calibri"/>
      <family val="2"/>
      <scheme val="minor"/>
    </font>
    <font>
      <b/>
      <sz val="14"/>
      <color theme="1"/>
      <name val="Arial"/>
      <family val="2"/>
    </font>
    <font>
      <sz val="12"/>
      <name val="Arial"/>
      <family val="2"/>
    </font>
    <font>
      <sz val="12"/>
      <color theme="1"/>
      <name val="Arial"/>
      <family val="2"/>
    </font>
    <font>
      <sz val="12"/>
      <color rgb="FF000000"/>
      <name val="Arial"/>
      <family val="2"/>
    </font>
    <font>
      <b/>
      <sz val="12"/>
      <color theme="0"/>
      <name val="Arial"/>
      <family val="2"/>
    </font>
    <font>
      <b/>
      <sz val="12"/>
      <color rgb="FF000000"/>
      <name val="Arial"/>
      <family val="2"/>
    </font>
    <font>
      <sz val="11"/>
      <color rgb="FF000000"/>
      <name val="Arial"/>
      <family val="2"/>
    </font>
    <font>
      <b/>
      <sz val="12"/>
      <color theme="1"/>
      <name val="Arial"/>
      <family val="2"/>
    </font>
    <font>
      <sz val="8"/>
      <name val="Calibri"/>
      <family val="2"/>
      <scheme val="minor"/>
    </font>
    <font>
      <sz val="14"/>
      <color theme="1"/>
      <name val="Arial"/>
      <family val="2"/>
    </font>
    <font>
      <sz val="14"/>
      <color theme="1"/>
      <name val="Calibri"/>
      <family val="2"/>
      <scheme val="minor"/>
    </font>
    <font>
      <sz val="14"/>
      <color rgb="FF000000"/>
      <name val="Arial"/>
      <family val="2"/>
    </font>
    <font>
      <b/>
      <sz val="14"/>
      <color rgb="FF000000"/>
      <name val="Arial"/>
      <family val="2"/>
    </font>
    <font>
      <sz val="14"/>
      <color theme="1"/>
      <name val="Verdana"/>
      <family val="2"/>
    </font>
    <font>
      <b/>
      <sz val="14"/>
      <color theme="0"/>
      <name val="Arial"/>
      <family val="2"/>
    </font>
    <font>
      <sz val="12"/>
      <color theme="1"/>
      <name val="Verdana"/>
      <family val="2"/>
    </font>
    <font>
      <b/>
      <sz val="12"/>
      <name val="Arial"/>
      <family val="2"/>
    </font>
    <font>
      <sz val="12"/>
      <color rgb="FF006100"/>
      <name val="Arial"/>
      <family val="2"/>
    </font>
    <font>
      <b/>
      <sz val="11"/>
      <name val="Arial"/>
      <family val="2"/>
    </font>
    <font>
      <sz val="11"/>
      <name val="Arial"/>
      <family val="2"/>
    </font>
    <font>
      <sz val="11"/>
      <color rgb="FF006100"/>
      <name val="Arial"/>
      <family val="2"/>
    </font>
    <font>
      <b/>
      <sz val="11"/>
      <color rgb="FF000000"/>
      <name val="Arial"/>
      <family val="2"/>
    </font>
    <font>
      <sz val="11"/>
      <color theme="1"/>
      <name val="Arial"/>
      <family val="2"/>
    </font>
    <font>
      <sz val="9"/>
      <color rgb="FF000000"/>
      <name val="Tahoma"/>
      <family val="2"/>
    </font>
    <font>
      <sz val="12"/>
      <color indexed="8"/>
      <name val="Calibri Light"/>
      <family val="2"/>
      <scheme val="major"/>
    </font>
    <font>
      <b/>
      <sz val="12"/>
      <color rgb="FF000000"/>
      <name val="Calibri Light"/>
      <family val="2"/>
      <scheme val="major"/>
    </font>
    <font>
      <b/>
      <sz val="12"/>
      <color rgb="FFFF0000"/>
      <name val="Arial"/>
      <family val="2"/>
    </font>
    <font>
      <u/>
      <sz val="12"/>
      <color theme="1"/>
      <name val="Arial"/>
      <family val="2"/>
    </font>
    <font>
      <sz val="12"/>
      <color rgb="FFFF0000"/>
      <name val="Arial"/>
      <family val="2"/>
    </font>
    <font>
      <u/>
      <sz val="12"/>
      <name val="Arial"/>
      <family val="2"/>
    </font>
    <font>
      <sz val="14"/>
      <color theme="0"/>
      <name val="Arial"/>
      <family val="2"/>
    </font>
  </fonts>
  <fills count="11">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bgColor theme="0"/>
      </patternFill>
    </fill>
    <fill>
      <patternFill patternType="solid">
        <fgColor rgb="FFFFFFFF"/>
        <bgColor rgb="FFFFFFFF"/>
      </patternFill>
    </fill>
    <fill>
      <patternFill patternType="solid">
        <fgColor rgb="FFFFFFFF"/>
        <bgColor rgb="FF000000"/>
      </patternFill>
    </fill>
    <fill>
      <patternFill patternType="solid">
        <fgColor rgb="FFC6EFCE"/>
        <bgColor rgb="FF000000"/>
      </patternFill>
    </fill>
    <fill>
      <patternFill patternType="solid">
        <fgColor theme="9" tint="0.59999389629810485"/>
        <bgColor rgb="FF000000"/>
      </patternFill>
    </fill>
    <fill>
      <patternFill patternType="solid">
        <fgColor theme="6" tint="0.79998168889431442"/>
        <bgColor indexed="64"/>
      </patternFill>
    </fill>
    <fill>
      <patternFill patternType="solid">
        <fgColor theme="2"/>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indexed="64"/>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0" fontId="2" fillId="3" borderId="2" xfId="0" applyFont="1" applyFill="1" applyBorder="1" applyAlignment="1">
      <alignment horizontal="center" vertical="center" wrapText="1"/>
    </xf>
    <xf numFmtId="0" fontId="2" fillId="0" borderId="0" xfId="0" applyFont="1" applyAlignment="1">
      <alignment wrapText="1"/>
    </xf>
    <xf numFmtId="9" fontId="2" fillId="3" borderId="2" xfId="1" applyFont="1" applyFill="1" applyBorder="1" applyAlignment="1">
      <alignment horizontal="center" vertical="center" wrapText="1"/>
    </xf>
    <xf numFmtId="0" fontId="2" fillId="0" borderId="0" xfId="0" applyFont="1" applyAlignment="1">
      <alignment horizontal="center" vertical="center" wrapText="1"/>
    </xf>
    <xf numFmtId="0" fontId="6" fillId="3" borderId="2" xfId="0" applyFont="1" applyFill="1" applyBorder="1" applyAlignment="1">
      <alignment horizontal="center" vertical="center" wrapText="1"/>
    </xf>
    <xf numFmtId="0" fontId="4" fillId="0" borderId="0" xfId="0" applyFont="1"/>
    <xf numFmtId="0" fontId="4" fillId="0" borderId="0" xfId="0" applyFont="1" applyAlignment="1">
      <alignment wrapText="1"/>
    </xf>
    <xf numFmtId="0" fontId="5" fillId="0" borderId="0" xfId="0" applyFont="1" applyAlignment="1">
      <alignment vertical="center" wrapText="1"/>
    </xf>
    <xf numFmtId="0" fontId="4" fillId="4" borderId="0" xfId="0" applyFont="1" applyFill="1"/>
    <xf numFmtId="0" fontId="4" fillId="4" borderId="0" xfId="0" applyFont="1" applyFill="1" applyAlignment="1">
      <alignment vertical="center" wrapText="1"/>
    </xf>
    <xf numFmtId="0" fontId="6" fillId="3" borderId="1" xfId="0" applyFont="1" applyFill="1" applyBorder="1" applyAlignment="1">
      <alignment horizontal="center" vertical="center" wrapText="1"/>
    </xf>
    <xf numFmtId="0" fontId="4" fillId="4" borderId="0" xfId="0" applyFont="1" applyFill="1" applyAlignment="1">
      <alignment vertical="center"/>
    </xf>
    <xf numFmtId="0" fontId="4" fillId="4" borderId="0" xfId="0" applyFont="1" applyFill="1" applyAlignment="1">
      <alignment horizontal="center" vertical="center"/>
    </xf>
    <xf numFmtId="0" fontId="4" fillId="0" borderId="0" xfId="0" applyFont="1" applyAlignment="1">
      <alignment horizontal="center" vertical="center"/>
    </xf>
    <xf numFmtId="0" fontId="6" fillId="3" borderId="14" xfId="0" applyFont="1" applyFill="1" applyBorder="1" applyAlignment="1">
      <alignment horizontal="center" vertical="center" wrapText="1"/>
    </xf>
    <xf numFmtId="0" fontId="3" fillId="0" borderId="14" xfId="0" applyFont="1" applyBorder="1" applyAlignment="1">
      <alignment vertical="center" wrapText="1"/>
    </xf>
    <xf numFmtId="0" fontId="3" fillId="0" borderId="14" xfId="0" applyFont="1" applyBorder="1" applyAlignment="1">
      <alignment horizontal="center" vertical="center" wrapText="1"/>
    </xf>
    <xf numFmtId="9" fontId="3" fillId="0" borderId="14" xfId="0" applyNumberFormat="1" applyFont="1" applyBorder="1" applyAlignment="1">
      <alignment horizontal="center" vertical="center" wrapText="1"/>
    </xf>
    <xf numFmtId="0" fontId="3" fillId="0" borderId="14" xfId="0" applyFont="1" applyBorder="1" applyAlignment="1">
      <alignment horizontal="center" vertical="center"/>
    </xf>
    <xf numFmtId="0" fontId="4" fillId="5" borderId="14" xfId="0"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2" fillId="0" borderId="0" xfId="0" applyFont="1" applyAlignment="1">
      <alignment vertical="center" wrapText="1"/>
    </xf>
    <xf numFmtId="9" fontId="2" fillId="3" borderId="15" xfId="1" applyFont="1" applyFill="1" applyBorder="1" applyAlignment="1">
      <alignment horizontal="center" vertical="center" wrapText="1"/>
    </xf>
    <xf numFmtId="0" fontId="2" fillId="3" borderId="2" xfId="0" applyFont="1" applyFill="1" applyBorder="1" applyAlignment="1">
      <alignment horizontal="center" vertical="center" textRotation="90" wrapText="1"/>
    </xf>
    <xf numFmtId="0" fontId="12" fillId="0" borderId="0" xfId="0" applyFont="1" applyAlignment="1">
      <alignment wrapText="1"/>
    </xf>
    <xf numFmtId="0" fontId="13" fillId="0" borderId="0" xfId="0" applyFont="1" applyAlignment="1">
      <alignment vertical="center" wrapText="1"/>
    </xf>
    <xf numFmtId="0" fontId="15" fillId="0" borderId="0" xfId="0" applyFont="1" applyAlignment="1">
      <alignment wrapText="1"/>
    </xf>
    <xf numFmtId="0" fontId="11" fillId="0" borderId="0" xfId="0" applyFont="1" applyAlignment="1">
      <alignment wrapText="1"/>
    </xf>
    <xf numFmtId="9" fontId="2" fillId="0" borderId="2" xfId="1" applyFont="1" applyFill="1" applyBorder="1" applyAlignment="1">
      <alignment horizontal="center" vertical="center" wrapText="1"/>
    </xf>
    <xf numFmtId="0" fontId="11" fillId="0" borderId="2" xfId="0" applyFont="1" applyBorder="1" applyAlignment="1">
      <alignment horizontal="center" vertical="center" wrapText="1"/>
    </xf>
    <xf numFmtId="15" fontId="11" fillId="0" borderId="0" xfId="0" applyNumberFormat="1" applyFont="1" applyAlignment="1">
      <alignment wrapText="1"/>
    </xf>
    <xf numFmtId="0" fontId="11" fillId="0" borderId="0" xfId="0" applyFont="1" applyAlignment="1">
      <alignment horizontal="left" vertical="center" wrapText="1"/>
    </xf>
    <xf numFmtId="0" fontId="17" fillId="0" borderId="0" xfId="0" applyFont="1" applyAlignment="1">
      <alignment wrapText="1"/>
    </xf>
    <xf numFmtId="15" fontId="3" fillId="0" borderId="2" xfId="0" applyNumberFormat="1" applyFont="1" applyBorder="1" applyAlignment="1">
      <alignment horizontal="center" vertical="center" wrapText="1"/>
    </xf>
    <xf numFmtId="0" fontId="4" fillId="0" borderId="0" xfId="0" applyFont="1" applyAlignment="1">
      <alignment vertical="center" wrapText="1"/>
    </xf>
    <xf numFmtId="15" fontId="3" fillId="2" borderId="2"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9" fontId="2" fillId="0" borderId="1" xfId="1" applyFont="1" applyFill="1" applyBorder="1" applyAlignment="1">
      <alignment horizontal="center" vertical="center" wrapText="1"/>
    </xf>
    <xf numFmtId="0" fontId="3" fillId="0" borderId="15" xfId="0" applyFont="1" applyBorder="1" applyAlignment="1">
      <alignment horizontal="center" vertical="center" wrapText="1"/>
    </xf>
    <xf numFmtId="0" fontId="19" fillId="7"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5" xfId="0" applyFont="1" applyFill="1" applyBorder="1" applyAlignment="1">
      <alignment horizontal="center" vertical="center" textRotation="90" wrapText="1"/>
    </xf>
    <xf numFmtId="15" fontId="3" fillId="0" borderId="15" xfId="0" applyNumberFormat="1" applyFont="1" applyBorder="1" applyAlignment="1">
      <alignment horizontal="center" vertical="center" wrapText="1"/>
    </xf>
    <xf numFmtId="15" fontId="21" fillId="0" borderId="2" xfId="0" applyNumberFormat="1" applyFont="1" applyBorder="1" applyAlignment="1">
      <alignment horizontal="center" vertical="center" wrapText="1"/>
    </xf>
    <xf numFmtId="0" fontId="20"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21" fillId="6" borderId="15" xfId="0" applyFont="1" applyFill="1" applyBorder="1" applyAlignment="1">
      <alignment horizontal="center" vertical="center" wrapText="1"/>
    </xf>
    <xf numFmtId="15" fontId="21" fillId="0" borderId="15" xfId="0" applyNumberFormat="1" applyFont="1" applyBorder="1" applyAlignment="1">
      <alignment horizontal="center" vertical="center" wrapText="1"/>
    </xf>
    <xf numFmtId="0" fontId="21" fillId="2" borderId="15" xfId="0" applyFont="1" applyFill="1" applyBorder="1" applyAlignment="1">
      <alignment horizontal="center" vertical="center" wrapText="1"/>
    </xf>
    <xf numFmtId="0" fontId="21" fillId="0" borderId="15" xfId="0" applyFont="1" applyBorder="1" applyAlignment="1">
      <alignment horizontal="center" vertical="center"/>
    </xf>
    <xf numFmtId="0" fontId="22" fillId="7" borderId="15" xfId="0" applyFont="1" applyFill="1" applyBorder="1" applyAlignment="1">
      <alignment horizontal="center" vertical="center" wrapText="1"/>
    </xf>
    <xf numFmtId="15" fontId="21" fillId="0" borderId="5" xfId="0" applyNumberFormat="1" applyFont="1" applyBorder="1" applyAlignment="1">
      <alignment horizontal="center" vertical="center" wrapText="1"/>
    </xf>
    <xf numFmtId="0" fontId="24" fillId="0" borderId="2" xfId="0" applyFont="1" applyBorder="1" applyAlignment="1">
      <alignment horizontal="center" vertical="center" wrapText="1"/>
    </xf>
    <xf numFmtId="15" fontId="21" fillId="0" borderId="3" xfId="0" applyNumberFormat="1" applyFont="1" applyBorder="1" applyAlignment="1">
      <alignment horizontal="center" vertical="center" wrapText="1"/>
    </xf>
    <xf numFmtId="0" fontId="5" fillId="0" borderId="15" xfId="0" applyFont="1" applyBorder="1" applyAlignment="1">
      <alignment horizontal="center" vertical="center" wrapText="1"/>
    </xf>
    <xf numFmtId="0" fontId="3" fillId="6" borderId="15" xfId="0" applyFont="1" applyFill="1" applyBorder="1" applyAlignment="1">
      <alignment horizontal="center" vertical="center" wrapText="1"/>
    </xf>
    <xf numFmtId="0" fontId="3" fillId="0" borderId="16"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3" borderId="19" xfId="0" applyFont="1" applyFill="1" applyBorder="1" applyAlignment="1">
      <alignment horizontal="center" vertical="center" textRotation="90" wrapText="1"/>
    </xf>
    <xf numFmtId="0" fontId="3" fillId="0" borderId="7"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vertical="center" wrapText="1"/>
    </xf>
    <xf numFmtId="0" fontId="22" fillId="0" borderId="15" xfId="0" applyFont="1" applyBorder="1" applyAlignment="1">
      <alignment horizontal="center" vertical="center" wrapText="1"/>
    </xf>
    <xf numFmtId="0" fontId="22" fillId="7" borderId="11" xfId="0" applyFont="1" applyFill="1" applyBorder="1" applyAlignment="1">
      <alignment horizontal="center" vertical="center" wrapText="1"/>
    </xf>
    <xf numFmtId="0" fontId="22" fillId="7" borderId="5" xfId="0" applyFont="1" applyFill="1" applyBorder="1" applyAlignment="1">
      <alignment horizontal="center" vertical="center" wrapText="1"/>
    </xf>
    <xf numFmtId="15" fontId="21" fillId="0" borderId="19"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1" xfId="0" applyFont="1" applyBorder="1" applyAlignment="1">
      <alignment horizontal="center" vertical="center" wrapText="1"/>
    </xf>
    <xf numFmtId="0" fontId="8" fillId="6" borderId="11"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6" borderId="15" xfId="0" applyFont="1" applyFill="1" applyBorder="1" applyAlignment="1">
      <alignment horizontal="center" vertical="center" wrapText="1"/>
    </xf>
    <xf numFmtId="14" fontId="8" fillId="6" borderId="1" xfId="0" applyNumberFormat="1" applyFont="1" applyFill="1" applyBorder="1" applyAlignment="1">
      <alignment horizontal="center" vertical="center" wrapText="1"/>
    </xf>
    <xf numFmtId="14" fontId="8" fillId="6" borderId="2" xfId="0" applyNumberFormat="1" applyFont="1" applyFill="1" applyBorder="1" applyAlignment="1">
      <alignment horizontal="center" vertical="center" wrapText="1"/>
    </xf>
    <xf numFmtId="0" fontId="19" fillId="8" borderId="15" xfId="0" applyFont="1" applyFill="1" applyBorder="1" applyAlignment="1">
      <alignment horizontal="center" vertical="center" wrapText="1"/>
    </xf>
    <xf numFmtId="9" fontId="9" fillId="0" borderId="2" xfId="1" applyFont="1" applyFill="1" applyBorder="1" applyAlignment="1">
      <alignment horizontal="center" vertical="center" wrapText="1"/>
    </xf>
    <xf numFmtId="0" fontId="9" fillId="0" borderId="2" xfId="0" applyFont="1" applyBorder="1" applyAlignment="1">
      <alignment horizontal="center" vertical="center" wrapText="1"/>
    </xf>
    <xf numFmtId="9" fontId="3" fillId="0" borderId="2" xfId="1" applyFont="1" applyFill="1" applyBorder="1" applyAlignment="1">
      <alignment horizontal="center" vertical="center" wrapText="1"/>
    </xf>
    <xf numFmtId="9" fontId="4" fillId="0" borderId="2" xfId="1" applyFont="1" applyFill="1" applyBorder="1" applyAlignment="1">
      <alignment horizontal="center" vertical="center" wrapText="1"/>
    </xf>
    <xf numFmtId="9" fontId="3" fillId="0" borderId="20" xfId="1" applyFont="1" applyFill="1" applyBorder="1" applyAlignment="1">
      <alignment horizontal="center" vertical="center" wrapText="1"/>
    </xf>
    <xf numFmtId="9" fontId="9" fillId="0" borderId="15" xfId="1" applyFont="1" applyFill="1" applyBorder="1" applyAlignment="1">
      <alignment horizontal="center" vertical="center" wrapText="1"/>
    </xf>
    <xf numFmtId="0" fontId="9"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2" fillId="3" borderId="22" xfId="0" applyFont="1" applyFill="1" applyBorder="1" applyAlignment="1">
      <alignment horizontal="center" vertical="center" wrapText="1"/>
    </xf>
    <xf numFmtId="0" fontId="5" fillId="0" borderId="16" xfId="0" applyFont="1" applyBorder="1" applyAlignment="1">
      <alignment horizontal="center" vertical="center" wrapText="1"/>
    </xf>
    <xf numFmtId="0" fontId="3" fillId="6" borderId="16" xfId="0" applyFont="1" applyFill="1" applyBorder="1" applyAlignment="1">
      <alignment horizontal="center" vertical="center" wrapText="1"/>
    </xf>
    <xf numFmtId="0" fontId="2" fillId="3" borderId="24" xfId="0" applyFont="1" applyFill="1" applyBorder="1" applyAlignment="1">
      <alignment horizontal="center" vertical="center" textRotation="90" wrapText="1"/>
    </xf>
    <xf numFmtId="0" fontId="3" fillId="0" borderId="20" xfId="0" applyFont="1" applyBorder="1" applyAlignment="1">
      <alignment horizontal="center" vertical="center" wrapText="1"/>
    </xf>
    <xf numFmtId="15" fontId="3" fillId="0" borderId="20"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19" fillId="7" borderId="20" xfId="0" applyFont="1" applyFill="1" applyBorder="1" applyAlignment="1">
      <alignment horizontal="center" vertical="center" wrapText="1"/>
    </xf>
    <xf numFmtId="164" fontId="3" fillId="0" borderId="20" xfId="1" applyNumberFormat="1" applyFont="1" applyFill="1" applyBorder="1" applyAlignment="1">
      <alignment horizontal="center" vertical="center" wrapText="1"/>
    </xf>
    <xf numFmtId="164" fontId="2" fillId="3" borderId="19" xfId="0" applyNumberFormat="1" applyFont="1" applyFill="1" applyBorder="1" applyAlignment="1">
      <alignment horizontal="center" vertical="center" wrapText="1"/>
    </xf>
    <xf numFmtId="164" fontId="3" fillId="0" borderId="15" xfId="1" applyNumberFormat="1" applyFont="1" applyFill="1" applyBorder="1" applyAlignment="1">
      <alignment horizontal="center" vertical="center" wrapText="1"/>
    </xf>
    <xf numFmtId="164" fontId="2" fillId="0" borderId="11" xfId="1" applyNumberFormat="1" applyFont="1" applyFill="1" applyBorder="1" applyAlignment="1">
      <alignment horizontal="center" vertical="center" wrapText="1"/>
    </xf>
    <xf numFmtId="164" fontId="11" fillId="0" borderId="0" xfId="0" applyNumberFormat="1" applyFont="1" applyAlignment="1">
      <alignment wrapText="1"/>
    </xf>
    <xf numFmtId="164" fontId="3" fillId="0" borderId="5" xfId="1" applyNumberFormat="1" applyFont="1" applyFill="1" applyBorder="1" applyAlignment="1">
      <alignment horizontal="center" vertical="center" wrapText="1"/>
    </xf>
    <xf numFmtId="9" fontId="3" fillId="0" borderId="15" xfId="1" applyFont="1" applyFill="1" applyBorder="1" applyAlignment="1">
      <alignment horizontal="center" vertical="center" wrapText="1"/>
    </xf>
    <xf numFmtId="0" fontId="3" fillId="0" borderId="2" xfId="0" applyFont="1" applyBorder="1" applyAlignment="1">
      <alignment horizontal="center" vertical="center" wrapText="1"/>
    </xf>
    <xf numFmtId="9" fontId="3" fillId="0" borderId="2" xfId="1" quotePrefix="1"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 fillId="3" borderId="8" xfId="0"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2" xfId="0" applyFont="1" applyBorder="1" applyAlignment="1">
      <alignment horizontal="center" vertical="center" wrapText="1"/>
    </xf>
    <xf numFmtId="49" fontId="21" fillId="0" borderId="2" xfId="0" applyNumberFormat="1"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0" applyFont="1" applyBorder="1" applyAlignment="1">
      <alignment horizontal="center" vertical="center" wrapText="1"/>
    </xf>
    <xf numFmtId="9" fontId="3" fillId="9" borderId="2" xfId="1" applyFont="1" applyFill="1" applyBorder="1" applyAlignment="1">
      <alignment horizontal="center" vertical="center" wrapText="1"/>
    </xf>
    <xf numFmtId="9" fontId="9" fillId="9" borderId="2" xfId="1" applyFont="1" applyFill="1" applyBorder="1" applyAlignment="1">
      <alignment horizontal="center" vertical="center" wrapText="1"/>
    </xf>
    <xf numFmtId="0" fontId="9" fillId="9" borderId="2" xfId="0" applyFont="1" applyFill="1" applyBorder="1" applyAlignment="1">
      <alignment horizontal="center" vertical="center" wrapText="1"/>
    </xf>
    <xf numFmtId="9" fontId="4" fillId="9" borderId="2" xfId="1" applyFont="1" applyFill="1" applyBorder="1" applyAlignment="1">
      <alignment horizontal="center" vertical="center" wrapText="1"/>
    </xf>
    <xf numFmtId="0" fontId="4" fillId="0" borderId="2" xfId="0" applyFont="1" applyBorder="1" applyAlignment="1">
      <alignment horizontal="left" vertical="center" wrapText="1"/>
    </xf>
    <xf numFmtId="0" fontId="8" fillId="0" borderId="21" xfId="0" applyFont="1" applyBorder="1" applyAlignment="1">
      <alignment horizontal="center" vertical="center" wrapText="1"/>
    </xf>
    <xf numFmtId="0" fontId="8"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8" fillId="0" borderId="16" xfId="0" applyFont="1" applyBorder="1" applyAlignment="1">
      <alignment horizontal="center" vertical="center"/>
    </xf>
    <xf numFmtId="0" fontId="3" fillId="0" borderId="23" xfId="0" applyFont="1" applyBorder="1" applyAlignment="1">
      <alignment horizontal="center" vertical="center" wrapText="1"/>
    </xf>
    <xf numFmtId="0" fontId="5" fillId="0" borderId="2" xfId="0" applyFont="1" applyBorder="1" applyAlignment="1">
      <alignment horizontal="left" vertical="center" wrapText="1"/>
    </xf>
    <xf numFmtId="10" fontId="3" fillId="0" borderId="15" xfId="1"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30" fillId="0" borderId="2" xfId="0" applyFont="1" applyBorder="1" applyAlignment="1">
      <alignment horizontal="left" vertical="center" wrapText="1"/>
    </xf>
    <xf numFmtId="0" fontId="4" fillId="0" borderId="15" xfId="0" applyFont="1" applyBorder="1" applyAlignment="1">
      <alignment horizontal="justify" vertical="center" wrapText="1"/>
    </xf>
    <xf numFmtId="9" fontId="3" fillId="9" borderId="15" xfId="1" applyFont="1" applyFill="1" applyBorder="1" applyAlignment="1">
      <alignment horizontal="center" vertical="center" wrapText="1"/>
    </xf>
    <xf numFmtId="9" fontId="3" fillId="9" borderId="20" xfId="1" applyFont="1" applyFill="1" applyBorder="1" applyAlignment="1">
      <alignment horizontal="center" vertical="center" wrapText="1"/>
    </xf>
    <xf numFmtId="9" fontId="9" fillId="9" borderId="15" xfId="1" applyFont="1" applyFill="1" applyBorder="1" applyAlignment="1">
      <alignment horizontal="center" vertical="center" wrapText="1"/>
    </xf>
    <xf numFmtId="0" fontId="4" fillId="9" borderId="2" xfId="0" applyFont="1" applyFill="1" applyBorder="1" applyAlignment="1">
      <alignment horizontal="left" vertical="center" wrapText="1"/>
    </xf>
    <xf numFmtId="0" fontId="9" fillId="9" borderId="15" xfId="0" applyFont="1" applyFill="1" applyBorder="1" applyAlignment="1">
      <alignment horizontal="center" vertical="center" wrapText="1"/>
    </xf>
    <xf numFmtId="0" fontId="24" fillId="0" borderId="15" xfId="0" applyFont="1" applyBorder="1" applyAlignment="1">
      <alignment vertical="center" wrapText="1"/>
    </xf>
    <xf numFmtId="0" fontId="24" fillId="9" borderId="15" xfId="0" applyFont="1" applyFill="1" applyBorder="1" applyAlignment="1">
      <alignment vertical="center" wrapText="1"/>
    </xf>
    <xf numFmtId="0" fontId="24" fillId="0" borderId="15" xfId="0" applyFont="1" applyBorder="1" applyAlignment="1">
      <alignment vertical="top" wrapText="1"/>
    </xf>
    <xf numFmtId="0" fontId="8" fillId="0" borderId="15" xfId="0" applyFont="1" applyBorder="1" applyAlignment="1">
      <alignment vertical="center" wrapText="1"/>
    </xf>
    <xf numFmtId="0" fontId="8" fillId="0" borderId="7" xfId="0" applyFont="1" applyBorder="1" applyAlignment="1">
      <alignment vertical="center" wrapText="1"/>
    </xf>
    <xf numFmtId="9" fontId="4" fillId="4" borderId="0" xfId="1" applyFont="1" applyFill="1"/>
    <xf numFmtId="0" fontId="4" fillId="0" borderId="2" xfId="0" applyFont="1" applyBorder="1" applyAlignment="1">
      <alignment horizontal="left" vertical="top" wrapText="1"/>
    </xf>
    <xf numFmtId="0" fontId="19" fillId="7" borderId="2" xfId="0" applyFont="1" applyFill="1" applyBorder="1" applyAlignment="1">
      <alignment horizontal="center" vertical="center" wrapText="1"/>
    </xf>
    <xf numFmtId="164" fontId="3" fillId="10" borderId="15" xfId="1" applyNumberFormat="1" applyFont="1" applyFill="1" applyBorder="1" applyAlignment="1">
      <alignment horizontal="center" vertical="center" wrapText="1"/>
    </xf>
    <xf numFmtId="9" fontId="3" fillId="10" borderId="20" xfId="1" applyFont="1" applyFill="1" applyBorder="1" applyAlignment="1">
      <alignment horizontal="center" vertical="center" wrapText="1"/>
    </xf>
    <xf numFmtId="9" fontId="9" fillId="10" borderId="15" xfId="1" applyFont="1" applyFill="1" applyBorder="1" applyAlignment="1">
      <alignment horizontal="center" vertical="center" wrapText="1"/>
    </xf>
    <xf numFmtId="0" fontId="4" fillId="10" borderId="2" xfId="0" applyFont="1" applyFill="1" applyBorder="1" applyAlignment="1">
      <alignment horizontal="left" vertical="center" wrapText="1"/>
    </xf>
    <xf numFmtId="0" fontId="4" fillId="10" borderId="15" xfId="0" applyFont="1" applyFill="1" applyBorder="1" applyAlignment="1">
      <alignment horizontal="left" vertical="center" wrapText="1"/>
    </xf>
    <xf numFmtId="9" fontId="3" fillId="0" borderId="14" xfId="1" applyFont="1" applyBorder="1" applyAlignment="1">
      <alignment horizontal="center" vertical="center" wrapText="1"/>
    </xf>
    <xf numFmtId="10" fontId="4" fillId="0" borderId="14" xfId="1" applyNumberFormat="1" applyFont="1" applyFill="1" applyBorder="1" applyAlignment="1">
      <alignment horizontal="center" vertical="center" wrapText="1"/>
    </xf>
    <xf numFmtId="0" fontId="4"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4" fillId="3" borderId="2" xfId="0" applyFont="1" applyFill="1" applyBorder="1" applyAlignment="1">
      <alignment horizontal="center" textRotation="90" wrapText="1"/>
    </xf>
    <xf numFmtId="0" fontId="6"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8" xfId="0" applyFont="1" applyBorder="1" applyAlignment="1">
      <alignment horizontal="center"/>
    </xf>
    <xf numFmtId="0" fontId="4" fillId="0" borderId="13" xfId="0" applyFont="1" applyBorder="1" applyAlignment="1">
      <alignment horizontal="center"/>
    </xf>
    <xf numFmtId="0" fontId="6"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6" fillId="3" borderId="14" xfId="0" applyFont="1" applyFill="1" applyBorder="1" applyAlignment="1">
      <alignment horizontal="center" vertical="center" wrapText="1"/>
    </xf>
    <xf numFmtId="0" fontId="5" fillId="0" borderId="2" xfId="0" applyFont="1" applyBorder="1" applyAlignment="1">
      <alignment horizontal="center" vertical="center" textRotation="90" wrapText="1"/>
    </xf>
    <xf numFmtId="0" fontId="4" fillId="4" borderId="2" xfId="0" applyFont="1" applyFill="1" applyBorder="1" applyAlignment="1">
      <alignment horizont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3" fillId="0" borderId="2" xfId="0" applyFont="1" applyBorder="1" applyAlignment="1">
      <alignment horizontal="center" vertical="center" textRotation="90" wrapText="1"/>
    </xf>
    <xf numFmtId="0" fontId="11" fillId="3" borderId="2" xfId="0" applyFont="1" applyFill="1" applyBorder="1" applyAlignment="1">
      <alignment horizontal="center" textRotation="90" wrapText="1"/>
    </xf>
    <xf numFmtId="0" fontId="13"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5" xfId="0" applyFont="1" applyBorder="1" applyAlignment="1">
      <alignment horizontal="center" vertical="center" wrapText="1"/>
    </xf>
    <xf numFmtId="0" fontId="16" fillId="3" borderId="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1" fillId="3" borderId="3" xfId="0" applyFont="1" applyFill="1" applyBorder="1" applyAlignment="1">
      <alignment horizontal="center" textRotation="90" wrapText="1"/>
    </xf>
    <xf numFmtId="0" fontId="13" fillId="0" borderId="15" xfId="0" applyFont="1" applyBorder="1" applyAlignment="1">
      <alignment horizontal="center" vertical="center" textRotation="90" wrapText="1"/>
    </xf>
    <xf numFmtId="0" fontId="16" fillId="3" borderId="15" xfId="0" applyFont="1" applyFill="1" applyBorder="1" applyAlignment="1">
      <alignment horizontal="center" vertical="center" wrapText="1"/>
    </xf>
    <xf numFmtId="0" fontId="32" fillId="3" borderId="15"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3"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18" fillId="0" borderId="15" xfId="0" applyFont="1" applyBorder="1" applyAlignment="1">
      <alignment vertical="center" wrapText="1"/>
    </xf>
    <xf numFmtId="0" fontId="16" fillId="3" borderId="7"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16" fillId="3" borderId="8"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18" xfId="0" applyFont="1" applyFill="1" applyBorder="1" applyAlignment="1">
      <alignment horizontal="center" vertical="center" wrapText="1"/>
    </xf>
    <xf numFmtId="0" fontId="11" fillId="3" borderId="12" xfId="0" applyFont="1" applyFill="1" applyBorder="1" applyAlignment="1">
      <alignment horizontal="center" textRotation="90" wrapText="1"/>
    </xf>
    <xf numFmtId="0" fontId="11" fillId="3" borderId="0" xfId="0" applyFont="1" applyFill="1" applyAlignment="1">
      <alignment horizontal="center" textRotation="90" wrapText="1"/>
    </xf>
    <xf numFmtId="0" fontId="13" fillId="0" borderId="8" xfId="0" applyFont="1" applyBorder="1" applyAlignment="1">
      <alignment horizontal="center" vertical="center" textRotation="90" wrapText="1"/>
    </xf>
    <xf numFmtId="0" fontId="13" fillId="0" borderId="9"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0" borderId="11" xfId="0" applyFont="1" applyBorder="1" applyAlignment="1">
      <alignment horizontal="center" vertical="center" textRotation="90" wrapText="1"/>
    </xf>
    <xf numFmtId="0" fontId="13" fillId="0" borderId="12" xfId="0" applyFont="1" applyBorder="1" applyAlignment="1">
      <alignment horizontal="center" vertical="center" wrapText="1"/>
    </xf>
    <xf numFmtId="0" fontId="13" fillId="0" borderId="0" xfId="0" applyFont="1" applyAlignment="1">
      <alignment horizontal="center" vertical="center" wrapText="1"/>
    </xf>
    <xf numFmtId="0" fontId="23" fillId="0" borderId="15" xfId="0" applyFont="1" applyBorder="1" applyAlignment="1">
      <alignment horizontal="center" vertical="center" wrapText="1"/>
    </xf>
  </cellXfs>
  <cellStyles count="3">
    <cellStyle name="Normal" xfId="0" builtinId="0"/>
    <cellStyle name="Porcentaje" xfId="1" builtinId="5"/>
    <cellStyle name="Porcentaje 2" xfId="2" xr:uid="{7C0D54DC-EA0D-6740-89D2-89AC28836C56}"/>
  </cellStyles>
  <dxfs count="37">
    <dxf>
      <font>
        <color auto="1"/>
      </font>
      <fill>
        <patternFill>
          <bgColor theme="8" tint="0.59996337778862885"/>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auto="1"/>
      </font>
      <fill>
        <patternFill>
          <bgColor theme="8" tint="0.59996337778862885"/>
        </patternFill>
      </fill>
    </dxf>
    <dxf>
      <font>
        <color rgb="FF006100"/>
      </font>
      <fill>
        <patternFill>
          <bgColor rgb="FFC6EFCE"/>
        </patternFill>
      </fill>
    </dxf>
    <dxf>
      <font>
        <color auto="1"/>
      </font>
      <fill>
        <patternFill>
          <bgColor theme="8" tint="0.59996337778862885"/>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auto="1"/>
      </font>
      <fill>
        <patternFill>
          <bgColor theme="8" tint="0.59996337778862885"/>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495425</xdr:colOff>
      <xdr:row>1</xdr:row>
      <xdr:rowOff>121708</xdr:rowOff>
    </xdr:from>
    <xdr:to>
      <xdr:col>1</xdr:col>
      <xdr:colOff>2032001</xdr:colOff>
      <xdr:row>2</xdr:row>
      <xdr:rowOff>990600</xdr:rowOff>
    </xdr:to>
    <xdr:pic>
      <xdr:nvPicPr>
        <xdr:cNvPr id="3" name="Imagen 2">
          <a:extLst>
            <a:ext uri="{FF2B5EF4-FFF2-40B4-BE49-F238E27FC236}">
              <a16:creationId xmlns:a16="http://schemas.microsoft.com/office/drawing/2014/main" id="{A81DD0E5-6ABF-CE4D-A03D-A21B2522B4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725" y="312208"/>
          <a:ext cx="1536576" cy="1059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495424</xdr:colOff>
      <xdr:row>1</xdr:row>
      <xdr:rowOff>121707</xdr:rowOff>
    </xdr:from>
    <xdr:to>
      <xdr:col>2</xdr:col>
      <xdr:colOff>4532</xdr:colOff>
      <xdr:row>2</xdr:row>
      <xdr:rowOff>920749</xdr:rowOff>
    </xdr:to>
    <xdr:pic>
      <xdr:nvPicPr>
        <xdr:cNvPr id="2" name="Imagen 1">
          <a:extLst>
            <a:ext uri="{FF2B5EF4-FFF2-40B4-BE49-F238E27FC236}">
              <a16:creationId xmlns:a16="http://schemas.microsoft.com/office/drawing/2014/main" id="{C79DF1F8-B809-9A46-AB60-B27CAD6F1D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624" y="312207"/>
          <a:ext cx="1858154" cy="989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41853</xdr:colOff>
      <xdr:row>1</xdr:row>
      <xdr:rowOff>171600</xdr:rowOff>
    </xdr:from>
    <xdr:to>
      <xdr:col>2</xdr:col>
      <xdr:colOff>143778</xdr:colOff>
      <xdr:row>2</xdr:row>
      <xdr:rowOff>970643</xdr:rowOff>
    </xdr:to>
    <xdr:pic>
      <xdr:nvPicPr>
        <xdr:cNvPr id="2" name="Imagen 1">
          <a:extLst>
            <a:ext uri="{FF2B5EF4-FFF2-40B4-BE49-F238E27FC236}">
              <a16:creationId xmlns:a16="http://schemas.microsoft.com/office/drawing/2014/main" id="{1242CD3B-00D2-EE4E-AE44-34F7029B2A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353" y="393850"/>
          <a:ext cx="1848175" cy="989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495424</xdr:colOff>
      <xdr:row>1</xdr:row>
      <xdr:rowOff>121707</xdr:rowOff>
    </xdr:from>
    <xdr:to>
      <xdr:col>2</xdr:col>
      <xdr:colOff>182332</xdr:colOff>
      <xdr:row>2</xdr:row>
      <xdr:rowOff>1052286</xdr:rowOff>
    </xdr:to>
    <xdr:pic>
      <xdr:nvPicPr>
        <xdr:cNvPr id="3" name="Imagen 2">
          <a:extLst>
            <a:ext uri="{FF2B5EF4-FFF2-40B4-BE49-F238E27FC236}">
              <a16:creationId xmlns:a16="http://schemas.microsoft.com/office/drawing/2014/main" id="{C2C90B32-F749-8849-B8C5-D7A51E6C3A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995" y="321278"/>
          <a:ext cx="1861783" cy="113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495424</xdr:colOff>
      <xdr:row>1</xdr:row>
      <xdr:rowOff>121707</xdr:rowOff>
    </xdr:from>
    <xdr:to>
      <xdr:col>1</xdr:col>
      <xdr:colOff>2357207</xdr:colOff>
      <xdr:row>2</xdr:row>
      <xdr:rowOff>889000</xdr:rowOff>
    </xdr:to>
    <xdr:pic>
      <xdr:nvPicPr>
        <xdr:cNvPr id="3" name="Imagen 2">
          <a:extLst>
            <a:ext uri="{FF2B5EF4-FFF2-40B4-BE49-F238E27FC236}">
              <a16:creationId xmlns:a16="http://schemas.microsoft.com/office/drawing/2014/main" id="{1D2DC6C8-250D-814D-843A-6C8E531DA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624" y="324907"/>
          <a:ext cx="1861783" cy="97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7911-146B-9F43-B545-E3FCFA1EA960}">
  <sheetPr>
    <tabColor rgb="FF3D643D"/>
    <pageSetUpPr fitToPage="1"/>
  </sheetPr>
  <dimension ref="A1:J999"/>
  <sheetViews>
    <sheetView showGridLines="0" tabSelected="1" zoomScale="65" zoomScaleNormal="130" workbookViewId="0">
      <selection activeCell="C14" sqref="C14:H14"/>
    </sheetView>
  </sheetViews>
  <sheetFormatPr baseColWidth="10" defaultColWidth="14.5" defaultRowHeight="15" customHeight="1" x14ac:dyDescent="0.2"/>
  <cols>
    <col min="1" max="1" width="1.5" style="6" customWidth="1"/>
    <col min="2" max="2" width="40.6640625" style="6" customWidth="1"/>
    <col min="3" max="3" width="19" style="6" customWidth="1"/>
    <col min="4" max="4" width="38.33203125" style="6" customWidth="1"/>
    <col min="5" max="5" width="15.83203125" style="6" customWidth="1"/>
    <col min="6" max="6" width="31.5" style="6" customWidth="1"/>
    <col min="7" max="7" width="20" style="6" customWidth="1"/>
    <col min="8" max="8" width="31.1640625" style="6" customWidth="1"/>
    <col min="9" max="10" width="14.5" style="6"/>
    <col min="11" max="11" width="24.83203125" style="6" customWidth="1"/>
    <col min="12" max="16384" width="14.5" style="6"/>
  </cols>
  <sheetData>
    <row r="1" spans="1:10" s="7" customFormat="1" ht="16" x14ac:dyDescent="0.2">
      <c r="B1" s="150"/>
      <c r="C1" s="150"/>
      <c r="D1" s="150"/>
      <c r="E1" s="150"/>
      <c r="F1" s="150"/>
      <c r="G1" s="150"/>
      <c r="H1" s="150"/>
    </row>
    <row r="2" spans="1:10" s="7" customFormat="1" ht="15" customHeight="1" x14ac:dyDescent="0.2">
      <c r="A2" s="8"/>
      <c r="B2" s="162"/>
      <c r="C2" s="164" t="s">
        <v>0</v>
      </c>
      <c r="D2" s="164"/>
      <c r="E2" s="164"/>
      <c r="F2" s="164"/>
      <c r="G2" s="164"/>
      <c r="H2" s="164"/>
    </row>
    <row r="3" spans="1:10" s="7" customFormat="1" ht="85" customHeight="1" x14ac:dyDescent="0.2">
      <c r="A3" s="8"/>
      <c r="B3" s="162"/>
      <c r="C3" s="164"/>
      <c r="D3" s="164"/>
      <c r="E3" s="164"/>
      <c r="F3" s="164"/>
      <c r="G3" s="164"/>
      <c r="H3" s="164"/>
    </row>
    <row r="4" spans="1:10" s="7" customFormat="1" ht="23" customHeight="1" x14ac:dyDescent="0.2">
      <c r="B4" s="151"/>
      <c r="C4" s="152"/>
      <c r="D4" s="152"/>
      <c r="E4" s="152"/>
      <c r="F4" s="152"/>
      <c r="G4" s="152"/>
      <c r="H4" s="152"/>
    </row>
    <row r="5" spans="1:10" ht="9" customHeight="1" x14ac:dyDescent="0.2">
      <c r="A5" s="9"/>
      <c r="B5" s="163"/>
      <c r="C5" s="163"/>
      <c r="D5" s="163"/>
      <c r="E5" s="163"/>
      <c r="F5" s="163"/>
      <c r="G5" s="163"/>
      <c r="H5" s="163"/>
      <c r="I5" s="9"/>
      <c r="J5" s="9"/>
    </row>
    <row r="6" spans="1:10" ht="81" customHeight="1" x14ac:dyDescent="0.2">
      <c r="A6" s="9"/>
      <c r="B6" s="5" t="s">
        <v>1</v>
      </c>
      <c r="C6" s="157" t="s">
        <v>2</v>
      </c>
      <c r="D6" s="157"/>
      <c r="E6" s="157"/>
      <c r="F6" s="157"/>
      <c r="G6" s="157"/>
      <c r="H6" s="157"/>
      <c r="I6" s="9"/>
      <c r="J6" s="9"/>
    </row>
    <row r="7" spans="1:10" ht="7.5" customHeight="1" x14ac:dyDescent="0.2">
      <c r="A7" s="9"/>
      <c r="B7" s="156"/>
      <c r="C7" s="156"/>
      <c r="D7" s="156"/>
      <c r="E7" s="156"/>
      <c r="F7" s="156"/>
      <c r="G7" s="156"/>
      <c r="H7" s="156"/>
      <c r="I7" s="9"/>
      <c r="J7" s="9"/>
    </row>
    <row r="8" spans="1:10" ht="16" customHeight="1" x14ac:dyDescent="0.2">
      <c r="A8" s="9"/>
      <c r="B8" s="155" t="s">
        <v>3</v>
      </c>
      <c r="C8" s="151" t="s">
        <v>4</v>
      </c>
      <c r="D8" s="152"/>
      <c r="E8" s="152"/>
      <c r="F8" s="152"/>
      <c r="G8" s="152"/>
      <c r="H8" s="168"/>
      <c r="I8" s="9"/>
      <c r="J8" s="9"/>
    </row>
    <row r="9" spans="1:10" s="14" customFormat="1" ht="50" customHeight="1" x14ac:dyDescent="0.2">
      <c r="A9" s="13"/>
      <c r="B9" s="155"/>
      <c r="C9" s="158" t="s">
        <v>5</v>
      </c>
      <c r="D9" s="159"/>
      <c r="E9" s="159"/>
      <c r="F9" s="159"/>
      <c r="G9" s="159"/>
      <c r="H9" s="160"/>
      <c r="I9" s="13"/>
      <c r="J9" s="13"/>
    </row>
    <row r="10" spans="1:10" s="14" customFormat="1" ht="54" customHeight="1" x14ac:dyDescent="0.2">
      <c r="A10" s="13"/>
      <c r="B10" s="155"/>
      <c r="C10" s="158" t="s">
        <v>6</v>
      </c>
      <c r="D10" s="159"/>
      <c r="E10" s="159"/>
      <c r="F10" s="159"/>
      <c r="G10" s="159"/>
      <c r="H10" s="160"/>
      <c r="I10" s="13"/>
      <c r="J10" s="13"/>
    </row>
    <row r="11" spans="1:10" s="14" customFormat="1" ht="56.25" customHeight="1" x14ac:dyDescent="0.2">
      <c r="A11" s="13"/>
      <c r="B11" s="155"/>
      <c r="C11" s="158" t="s">
        <v>7</v>
      </c>
      <c r="D11" s="159"/>
      <c r="E11" s="159"/>
      <c r="F11" s="159"/>
      <c r="G11" s="159"/>
      <c r="H11" s="160"/>
      <c r="I11" s="13"/>
      <c r="J11" s="13"/>
    </row>
    <row r="12" spans="1:10" s="14" customFormat="1" ht="71" customHeight="1" x14ac:dyDescent="0.2">
      <c r="A12" s="13"/>
      <c r="B12" s="155"/>
      <c r="C12" s="158" t="s">
        <v>8</v>
      </c>
      <c r="D12" s="159"/>
      <c r="E12" s="159"/>
      <c r="F12" s="159"/>
      <c r="G12" s="159"/>
      <c r="H12" s="160"/>
      <c r="I12" s="13"/>
      <c r="J12" s="13"/>
    </row>
    <row r="13" spans="1:10" s="14" customFormat="1" ht="50.25" customHeight="1" x14ac:dyDescent="0.2">
      <c r="A13" s="13"/>
      <c r="B13" s="155"/>
      <c r="C13" s="158" t="s">
        <v>9</v>
      </c>
      <c r="D13" s="159"/>
      <c r="E13" s="159"/>
      <c r="F13" s="159"/>
      <c r="G13" s="159"/>
      <c r="H13" s="160"/>
      <c r="I13" s="13"/>
      <c r="J13" s="13"/>
    </row>
    <row r="14" spans="1:10" s="14" customFormat="1" ht="51" customHeight="1" x14ac:dyDescent="0.2">
      <c r="A14" s="13"/>
      <c r="B14" s="155"/>
      <c r="C14" s="158" t="s">
        <v>10</v>
      </c>
      <c r="D14" s="159"/>
      <c r="E14" s="159"/>
      <c r="F14" s="159"/>
      <c r="G14" s="159"/>
      <c r="H14" s="160"/>
      <c r="I14" s="13"/>
      <c r="J14" s="13"/>
    </row>
    <row r="15" spans="1:10" s="14" customFormat="1" ht="40.5" customHeight="1" x14ac:dyDescent="0.2">
      <c r="A15" s="13"/>
      <c r="B15" s="155"/>
      <c r="C15" s="158" t="s">
        <v>11</v>
      </c>
      <c r="D15" s="159"/>
      <c r="E15" s="159"/>
      <c r="F15" s="159"/>
      <c r="G15" s="159"/>
      <c r="H15" s="160"/>
      <c r="I15" s="13"/>
      <c r="J15" s="13"/>
    </row>
    <row r="16" spans="1:10" s="14" customFormat="1" ht="16" x14ac:dyDescent="0.2">
      <c r="A16" s="13"/>
      <c r="B16" s="155"/>
      <c r="C16" s="165"/>
      <c r="D16" s="166"/>
      <c r="E16" s="166"/>
      <c r="F16" s="166"/>
      <c r="G16" s="166"/>
      <c r="H16" s="167"/>
      <c r="I16" s="13"/>
      <c r="J16" s="13"/>
    </row>
    <row r="17" spans="1:10" ht="11" customHeight="1" x14ac:dyDescent="0.2">
      <c r="A17" s="9"/>
      <c r="B17" s="155"/>
      <c r="C17" s="155"/>
      <c r="D17" s="155"/>
      <c r="E17" s="155"/>
      <c r="F17" s="155"/>
      <c r="G17" s="155"/>
      <c r="H17" s="155"/>
      <c r="I17" s="9"/>
      <c r="J17" s="9"/>
    </row>
    <row r="18" spans="1:10" ht="6" customHeight="1" x14ac:dyDescent="0.2">
      <c r="A18" s="9"/>
      <c r="B18" s="153"/>
      <c r="C18" s="154"/>
      <c r="D18" s="154"/>
      <c r="E18" s="154"/>
      <c r="F18" s="154"/>
      <c r="G18" s="154"/>
      <c r="H18" s="154"/>
      <c r="I18" s="9"/>
      <c r="J18" s="9"/>
    </row>
    <row r="19" spans="1:10" ht="28" customHeight="1" x14ac:dyDescent="0.2">
      <c r="A19" s="9"/>
      <c r="B19" s="161" t="s">
        <v>12</v>
      </c>
      <c r="C19" s="161"/>
      <c r="D19" s="161"/>
      <c r="E19" s="161"/>
      <c r="F19" s="161"/>
      <c r="G19" s="161"/>
      <c r="H19" s="161"/>
      <c r="I19" s="9"/>
      <c r="J19" s="9"/>
    </row>
    <row r="20" spans="1:10" ht="16" x14ac:dyDescent="0.2">
      <c r="A20" s="9"/>
      <c r="B20" s="161" t="s">
        <v>13</v>
      </c>
      <c r="C20" s="161" t="s">
        <v>14</v>
      </c>
      <c r="D20" s="161"/>
      <c r="E20" s="161"/>
      <c r="F20" s="161" t="s">
        <v>15</v>
      </c>
      <c r="G20" s="161"/>
      <c r="H20" s="161"/>
      <c r="I20" s="9"/>
      <c r="J20" s="9"/>
    </row>
    <row r="21" spans="1:10" ht="57" customHeight="1" x14ac:dyDescent="0.2">
      <c r="A21" s="9"/>
      <c r="B21" s="161"/>
      <c r="C21" s="15" t="s">
        <v>16</v>
      </c>
      <c r="D21" s="15" t="s">
        <v>17</v>
      </c>
      <c r="E21" s="15" t="s">
        <v>18</v>
      </c>
      <c r="F21" s="15" t="s">
        <v>16</v>
      </c>
      <c r="G21" s="15" t="s">
        <v>17</v>
      </c>
      <c r="H21" s="15" t="s">
        <v>18</v>
      </c>
      <c r="I21" s="9"/>
      <c r="J21" s="9"/>
    </row>
    <row r="22" spans="1:10" ht="17" x14ac:dyDescent="0.2">
      <c r="B22" s="16" t="s">
        <v>19</v>
      </c>
      <c r="C22" s="64">
        <v>17</v>
      </c>
      <c r="D22" s="17">
        <f>+'1. Admon Riesgos'!G25</f>
        <v>8</v>
      </c>
      <c r="E22" s="18">
        <f>+'1. Admon Riesgos'!T24</f>
        <v>0.37411764705882355</v>
      </c>
      <c r="F22" s="146"/>
      <c r="G22" s="18" t="s">
        <v>20</v>
      </c>
      <c r="H22" s="19"/>
    </row>
    <row r="23" spans="1:10" ht="17" x14ac:dyDescent="0.2">
      <c r="A23" s="9"/>
      <c r="B23" s="16" t="s">
        <v>21</v>
      </c>
      <c r="C23" s="64">
        <v>5</v>
      </c>
      <c r="D23" s="17">
        <f>+'2. Redes y articulación'!G13</f>
        <v>2</v>
      </c>
      <c r="E23" s="18">
        <f>+'2. Redes y articulación'!T12</f>
        <v>0.2</v>
      </c>
      <c r="F23" s="146"/>
      <c r="G23" s="18" t="s">
        <v>20</v>
      </c>
      <c r="H23" s="19"/>
      <c r="I23" s="9"/>
      <c r="J23" s="9"/>
    </row>
    <row r="24" spans="1:10" ht="30" customHeight="1" x14ac:dyDescent="0.2">
      <c r="A24" s="9"/>
      <c r="B24" s="16" t="s">
        <v>22</v>
      </c>
      <c r="C24" s="64">
        <v>36</v>
      </c>
      <c r="D24" s="17">
        <f>+'3.Estado Abierto.'!H44</f>
        <v>18</v>
      </c>
      <c r="E24" s="18">
        <f>+'3.Estado Abierto.'!U43</f>
        <v>0.39861481481481487</v>
      </c>
      <c r="F24" s="146"/>
      <c r="G24" s="18" t="s">
        <v>20</v>
      </c>
      <c r="H24" s="19"/>
      <c r="I24" s="9"/>
      <c r="J24" s="9"/>
    </row>
    <row r="25" spans="1:10" ht="17" x14ac:dyDescent="0.2">
      <c r="A25" s="9"/>
      <c r="B25" s="16" t="s">
        <v>23</v>
      </c>
      <c r="C25" s="64">
        <v>26</v>
      </c>
      <c r="D25" s="17">
        <f>+'4.Iniciativas adicionales'!G34</f>
        <v>14</v>
      </c>
      <c r="E25" s="18">
        <f>+'4.Iniciativas adicionales'!T33</f>
        <v>0.48307692307692318</v>
      </c>
      <c r="F25" s="146"/>
      <c r="G25" s="18" t="s">
        <v>20</v>
      </c>
      <c r="H25" s="19"/>
      <c r="I25" s="9"/>
      <c r="J25" s="9"/>
    </row>
    <row r="26" spans="1:10" ht="19" customHeight="1" x14ac:dyDescent="0.2">
      <c r="A26" s="9"/>
      <c r="B26" s="11" t="s">
        <v>24</v>
      </c>
      <c r="C26" s="64">
        <f>+SUM(C22:C25)</f>
        <v>84</v>
      </c>
      <c r="D26" s="20">
        <f>+SUM(D22:D25)</f>
        <v>42</v>
      </c>
      <c r="E26" s="147">
        <f>+AVERAGE(E22:E25)</f>
        <v>0.36395234623764039</v>
      </c>
      <c r="F26" s="20"/>
      <c r="G26" s="21" t="str">
        <f>IFERROR(AVERAGE(G22:G25)," ")</f>
        <v xml:space="preserve"> </v>
      </c>
      <c r="H26" s="22"/>
      <c r="I26" s="9"/>
      <c r="J26" s="9"/>
    </row>
    <row r="27" spans="1:10" ht="15.75" customHeight="1" x14ac:dyDescent="0.2">
      <c r="A27" s="9"/>
      <c r="B27" s="9"/>
      <c r="C27" s="10"/>
      <c r="D27" s="9"/>
      <c r="E27" s="9"/>
      <c r="F27" s="9"/>
      <c r="G27" s="9"/>
      <c r="H27" s="9"/>
      <c r="I27" s="9"/>
      <c r="J27" s="9"/>
    </row>
    <row r="28" spans="1:10" ht="15.75" customHeight="1" x14ac:dyDescent="0.2">
      <c r="A28" s="9"/>
      <c r="B28" s="9"/>
      <c r="C28" s="10"/>
      <c r="D28" s="138"/>
      <c r="E28" s="9"/>
      <c r="F28" s="9"/>
      <c r="G28" s="9"/>
      <c r="H28" s="9"/>
      <c r="I28" s="9"/>
      <c r="J28" s="9"/>
    </row>
    <row r="29" spans="1:10" ht="15.75" customHeight="1" x14ac:dyDescent="0.2">
      <c r="A29" s="9"/>
      <c r="B29" s="9"/>
      <c r="C29" s="12"/>
      <c r="D29" s="9"/>
      <c r="E29" s="9"/>
      <c r="F29" s="9"/>
      <c r="G29" s="9"/>
      <c r="H29" s="9"/>
      <c r="I29" s="9"/>
      <c r="J29" s="9"/>
    </row>
    <row r="30" spans="1:10" ht="15.75" customHeight="1" x14ac:dyDescent="0.2">
      <c r="A30" s="9"/>
      <c r="B30" s="9"/>
      <c r="C30" s="10"/>
      <c r="D30" s="9"/>
      <c r="E30" s="9"/>
      <c r="F30" s="9"/>
      <c r="G30" s="9"/>
      <c r="H30" s="9"/>
      <c r="I30" s="9"/>
      <c r="J30" s="9"/>
    </row>
    <row r="31" spans="1:10" ht="15.75" customHeight="1" x14ac:dyDescent="0.2">
      <c r="A31" s="9"/>
      <c r="B31" s="9"/>
      <c r="C31" s="10"/>
      <c r="D31" s="9" t="s">
        <v>382</v>
      </c>
      <c r="E31" s="9"/>
      <c r="F31" s="9"/>
      <c r="G31" s="9"/>
      <c r="H31" s="9"/>
      <c r="I31" s="9"/>
      <c r="J31" s="9"/>
    </row>
    <row r="32" spans="1:10" ht="15.75" customHeight="1" x14ac:dyDescent="0.2">
      <c r="A32" s="9"/>
      <c r="B32" s="9"/>
      <c r="C32" s="10"/>
      <c r="D32" s="9"/>
      <c r="E32" s="9"/>
      <c r="F32" s="9"/>
      <c r="G32" s="9"/>
      <c r="H32" s="9"/>
      <c r="I32" s="9"/>
      <c r="J32" s="9"/>
    </row>
    <row r="33" spans="1:10" ht="15.75" customHeight="1" x14ac:dyDescent="0.2">
      <c r="A33" s="9"/>
      <c r="B33" s="9"/>
      <c r="C33" s="10"/>
      <c r="D33" s="9"/>
      <c r="E33" s="9"/>
      <c r="F33" s="9"/>
      <c r="G33" s="9"/>
      <c r="H33" s="9"/>
      <c r="I33" s="9"/>
      <c r="J33" s="9"/>
    </row>
    <row r="34" spans="1:10" ht="15.75" customHeight="1" x14ac:dyDescent="0.2">
      <c r="A34" s="9"/>
      <c r="B34" s="9"/>
      <c r="C34" s="10"/>
      <c r="D34" s="9"/>
      <c r="E34" s="9"/>
      <c r="F34" s="9"/>
      <c r="G34" s="9"/>
      <c r="H34" s="9"/>
      <c r="I34" s="9"/>
      <c r="J34" s="9"/>
    </row>
    <row r="35" spans="1:10" ht="15.75" customHeight="1" x14ac:dyDescent="0.2">
      <c r="A35" s="9"/>
      <c r="B35" s="9"/>
      <c r="C35" s="10"/>
      <c r="D35" s="9"/>
      <c r="E35" s="9"/>
      <c r="F35" s="9"/>
      <c r="G35" s="9"/>
      <c r="H35" s="9"/>
      <c r="I35" s="9"/>
      <c r="J35" s="9"/>
    </row>
    <row r="36" spans="1:10" ht="15.75" customHeight="1" x14ac:dyDescent="0.2">
      <c r="A36" s="9"/>
      <c r="B36" s="9"/>
      <c r="C36" s="10"/>
      <c r="D36" s="9"/>
      <c r="E36" s="9"/>
      <c r="F36" s="9"/>
      <c r="G36" s="9"/>
      <c r="H36" s="9"/>
      <c r="I36" s="9"/>
      <c r="J36" s="9"/>
    </row>
    <row r="37" spans="1:10" ht="15.75" customHeight="1" x14ac:dyDescent="0.2">
      <c r="A37" s="9"/>
      <c r="B37" s="9"/>
      <c r="C37" s="10"/>
      <c r="D37" s="9"/>
      <c r="E37" s="9"/>
      <c r="F37" s="9"/>
      <c r="G37" s="9"/>
      <c r="H37" s="9"/>
      <c r="I37" s="9"/>
      <c r="J37" s="9"/>
    </row>
    <row r="38" spans="1:10" ht="15.75" customHeight="1" x14ac:dyDescent="0.2">
      <c r="A38" s="9"/>
      <c r="B38" s="9"/>
      <c r="C38" s="10"/>
      <c r="D38" s="9"/>
      <c r="E38" s="9"/>
      <c r="F38" s="9"/>
      <c r="G38" s="9"/>
      <c r="H38" s="9"/>
      <c r="I38" s="9"/>
      <c r="J38" s="9"/>
    </row>
    <row r="39" spans="1:10" ht="15.75" customHeight="1" x14ac:dyDescent="0.2">
      <c r="A39" s="9"/>
      <c r="B39" s="9"/>
      <c r="C39" s="9"/>
      <c r="D39" s="9"/>
      <c r="E39" s="9"/>
      <c r="F39" s="9"/>
      <c r="G39" s="9"/>
      <c r="H39" s="9"/>
      <c r="I39" s="9"/>
      <c r="J39" s="9"/>
    </row>
    <row r="40" spans="1:10" ht="15.75" customHeight="1" x14ac:dyDescent="0.2">
      <c r="A40" s="9"/>
      <c r="B40" s="9"/>
      <c r="C40" s="9"/>
      <c r="D40" s="9"/>
      <c r="E40" s="9"/>
      <c r="F40" s="9"/>
      <c r="G40" s="9"/>
      <c r="H40" s="9"/>
      <c r="I40" s="9"/>
      <c r="J40" s="9"/>
    </row>
    <row r="41" spans="1:10" ht="15.75" customHeight="1" x14ac:dyDescent="0.2">
      <c r="A41" s="9"/>
      <c r="B41" s="9"/>
      <c r="C41" s="9"/>
      <c r="D41" s="9"/>
      <c r="E41" s="9"/>
      <c r="F41" s="9"/>
      <c r="G41" s="9"/>
      <c r="H41" s="9"/>
      <c r="I41" s="9"/>
      <c r="J41" s="9"/>
    </row>
    <row r="42" spans="1:10" ht="15.75" customHeight="1" x14ac:dyDescent="0.2">
      <c r="A42" s="9"/>
      <c r="B42" s="9"/>
      <c r="C42" s="9"/>
      <c r="D42" s="9"/>
      <c r="E42" s="9"/>
      <c r="F42" s="9"/>
      <c r="G42" s="9"/>
      <c r="H42" s="9"/>
      <c r="I42" s="9"/>
      <c r="J42" s="9"/>
    </row>
    <row r="43" spans="1:10" ht="15.75" customHeight="1" x14ac:dyDescent="0.2">
      <c r="A43" s="9"/>
      <c r="B43" s="9"/>
      <c r="C43" s="9"/>
      <c r="D43" s="9"/>
      <c r="E43" s="9"/>
      <c r="F43" s="9"/>
      <c r="G43" s="9"/>
      <c r="H43" s="9"/>
      <c r="I43" s="9"/>
      <c r="J43" s="9"/>
    </row>
    <row r="44" spans="1:10" ht="15.75" customHeight="1" x14ac:dyDescent="0.2">
      <c r="A44" s="9"/>
      <c r="B44" s="9"/>
      <c r="C44" s="9"/>
      <c r="D44" s="9"/>
      <c r="E44" s="9"/>
      <c r="F44" s="9"/>
      <c r="G44" s="9"/>
      <c r="H44" s="9"/>
      <c r="I44" s="9"/>
      <c r="J44" s="9"/>
    </row>
    <row r="45" spans="1:10" ht="15.75" customHeight="1" x14ac:dyDescent="0.2">
      <c r="A45" s="9"/>
      <c r="B45" s="9"/>
      <c r="C45" s="9"/>
      <c r="D45" s="9"/>
      <c r="E45" s="9"/>
      <c r="F45" s="9"/>
      <c r="G45" s="9"/>
      <c r="H45" s="9"/>
      <c r="I45" s="9"/>
      <c r="J45" s="9"/>
    </row>
    <row r="46" spans="1:10" ht="15.75" customHeight="1" x14ac:dyDescent="0.2">
      <c r="A46" s="9"/>
      <c r="B46" s="9"/>
      <c r="C46" s="9"/>
      <c r="D46" s="9"/>
      <c r="E46" s="9"/>
      <c r="F46" s="9"/>
      <c r="G46" s="9"/>
      <c r="H46" s="9"/>
      <c r="I46" s="9"/>
      <c r="J46" s="9"/>
    </row>
    <row r="47" spans="1:10" ht="15.75" customHeight="1" x14ac:dyDescent="0.2">
      <c r="A47" s="9"/>
      <c r="B47" s="9"/>
      <c r="C47" s="9"/>
      <c r="D47" s="9"/>
      <c r="E47" s="9"/>
      <c r="F47" s="9"/>
      <c r="G47" s="9"/>
      <c r="H47" s="9"/>
      <c r="I47" s="9"/>
      <c r="J47" s="9"/>
    </row>
    <row r="48" spans="1:10" ht="15.75" customHeight="1" x14ac:dyDescent="0.2">
      <c r="A48" s="9"/>
      <c r="B48" s="9"/>
      <c r="C48" s="9"/>
      <c r="D48" s="9"/>
      <c r="E48" s="9"/>
      <c r="F48" s="9"/>
      <c r="G48" s="9"/>
      <c r="H48" s="9"/>
      <c r="I48" s="9"/>
      <c r="J48" s="9"/>
    </row>
    <row r="49" spans="1:10" ht="15.75" customHeight="1" x14ac:dyDescent="0.2">
      <c r="A49" s="9"/>
      <c r="B49" s="9"/>
      <c r="C49" s="9"/>
      <c r="D49" s="9"/>
      <c r="E49" s="9"/>
      <c r="F49" s="9"/>
      <c r="G49" s="9"/>
      <c r="H49" s="9"/>
      <c r="I49" s="9"/>
      <c r="J49" s="9"/>
    </row>
    <row r="50" spans="1:10" ht="15.75" customHeight="1" x14ac:dyDescent="0.2">
      <c r="A50" s="9"/>
      <c r="B50" s="9"/>
      <c r="C50" s="9"/>
      <c r="D50" s="9"/>
      <c r="E50" s="9"/>
      <c r="F50" s="9"/>
      <c r="G50" s="9"/>
      <c r="H50" s="9"/>
      <c r="I50" s="9"/>
      <c r="J50" s="9"/>
    </row>
    <row r="51" spans="1:10" ht="15.75" customHeight="1" x14ac:dyDescent="0.2">
      <c r="A51" s="9"/>
      <c r="B51" s="9"/>
      <c r="C51" s="9"/>
      <c r="D51" s="9"/>
      <c r="E51" s="9"/>
      <c r="F51" s="9"/>
      <c r="G51" s="9"/>
      <c r="H51" s="9"/>
      <c r="I51" s="9"/>
      <c r="J51" s="9"/>
    </row>
    <row r="52" spans="1:10" ht="15.75" customHeight="1" x14ac:dyDescent="0.2">
      <c r="A52" s="9"/>
      <c r="B52" s="9"/>
      <c r="C52" s="9"/>
      <c r="D52" s="9"/>
      <c r="E52" s="9"/>
      <c r="F52" s="9"/>
      <c r="G52" s="9"/>
      <c r="H52" s="9"/>
      <c r="I52" s="9"/>
      <c r="J52" s="9"/>
    </row>
    <row r="53" spans="1:10" ht="15.75" customHeight="1" x14ac:dyDescent="0.2">
      <c r="A53" s="9"/>
      <c r="B53" s="9"/>
      <c r="C53" s="9"/>
      <c r="D53" s="9"/>
      <c r="E53" s="9"/>
      <c r="F53" s="9"/>
      <c r="G53" s="9"/>
      <c r="H53" s="9"/>
      <c r="I53" s="9"/>
      <c r="J53" s="9"/>
    </row>
    <row r="54" spans="1:10" ht="15.75" customHeight="1" x14ac:dyDescent="0.2">
      <c r="A54" s="9"/>
      <c r="B54" s="9"/>
      <c r="C54" s="9"/>
      <c r="D54" s="9"/>
      <c r="E54" s="9"/>
      <c r="F54" s="9"/>
      <c r="G54" s="9"/>
      <c r="H54" s="9"/>
      <c r="I54" s="9"/>
      <c r="J54" s="9"/>
    </row>
    <row r="55" spans="1:10" ht="15.75" customHeight="1" x14ac:dyDescent="0.2">
      <c r="A55" s="9"/>
      <c r="B55" s="9"/>
      <c r="C55" s="9"/>
      <c r="D55" s="9"/>
      <c r="E55" s="9"/>
      <c r="F55" s="9"/>
      <c r="G55" s="9"/>
      <c r="H55" s="9"/>
      <c r="I55" s="9"/>
      <c r="J55" s="9"/>
    </row>
    <row r="56" spans="1:10" ht="15.75" customHeight="1" x14ac:dyDescent="0.2">
      <c r="A56" s="9"/>
      <c r="B56" s="9"/>
      <c r="C56" s="9"/>
      <c r="D56" s="9"/>
      <c r="E56" s="9"/>
      <c r="F56" s="9"/>
      <c r="G56" s="9"/>
      <c r="H56" s="9"/>
      <c r="I56" s="9"/>
      <c r="J56" s="9"/>
    </row>
    <row r="57" spans="1:10" ht="15.75" customHeight="1" x14ac:dyDescent="0.2">
      <c r="A57" s="9"/>
      <c r="B57" s="9"/>
      <c r="C57" s="9"/>
      <c r="D57" s="9"/>
      <c r="E57" s="9"/>
      <c r="F57" s="9"/>
      <c r="G57" s="9"/>
      <c r="H57" s="9"/>
      <c r="I57" s="9"/>
      <c r="J57" s="9"/>
    </row>
    <row r="58" spans="1:10" ht="15.75" customHeight="1" x14ac:dyDescent="0.2">
      <c r="A58" s="9"/>
      <c r="B58" s="9"/>
      <c r="C58" s="9"/>
      <c r="D58" s="9"/>
      <c r="E58" s="9"/>
      <c r="F58" s="9"/>
      <c r="G58" s="9"/>
      <c r="H58" s="9"/>
      <c r="I58" s="9"/>
      <c r="J58" s="9"/>
    </row>
    <row r="59" spans="1:10" ht="15.75" customHeight="1" x14ac:dyDescent="0.2">
      <c r="A59" s="9"/>
      <c r="B59" s="9"/>
      <c r="C59" s="9"/>
      <c r="D59" s="9"/>
      <c r="E59" s="9"/>
      <c r="F59" s="9"/>
      <c r="G59" s="9"/>
      <c r="H59" s="9"/>
      <c r="I59" s="9"/>
      <c r="J59" s="9"/>
    </row>
    <row r="60" spans="1:10" ht="15.75" customHeight="1" x14ac:dyDescent="0.2">
      <c r="A60" s="9"/>
      <c r="B60" s="9"/>
      <c r="C60" s="9"/>
      <c r="D60" s="9"/>
      <c r="E60" s="9"/>
      <c r="F60" s="9"/>
      <c r="G60" s="9"/>
      <c r="H60" s="9"/>
      <c r="I60" s="9"/>
      <c r="J60" s="9"/>
    </row>
    <row r="61" spans="1:10" ht="15.75" customHeight="1" x14ac:dyDescent="0.2">
      <c r="A61" s="9"/>
      <c r="B61" s="9"/>
      <c r="C61" s="9"/>
      <c r="D61" s="9"/>
      <c r="E61" s="9"/>
      <c r="F61" s="9"/>
      <c r="G61" s="9"/>
      <c r="H61" s="9"/>
      <c r="I61" s="9"/>
      <c r="J61" s="9"/>
    </row>
    <row r="62" spans="1:10" ht="15.75" customHeight="1" x14ac:dyDescent="0.2">
      <c r="A62" s="9"/>
      <c r="B62" s="9"/>
      <c r="C62" s="9"/>
      <c r="D62" s="9"/>
      <c r="E62" s="9"/>
      <c r="F62" s="9"/>
      <c r="G62" s="9"/>
      <c r="H62" s="9"/>
      <c r="I62" s="9"/>
      <c r="J62" s="9"/>
    </row>
    <row r="63" spans="1:10" ht="15.75" customHeight="1" x14ac:dyDescent="0.2">
      <c r="A63" s="9"/>
      <c r="B63" s="9"/>
      <c r="C63" s="9"/>
      <c r="D63" s="9"/>
      <c r="E63" s="9"/>
      <c r="F63" s="9"/>
      <c r="G63" s="9"/>
      <c r="H63" s="9"/>
      <c r="I63" s="9"/>
      <c r="J63" s="9"/>
    </row>
    <row r="64" spans="1:10" ht="15.75" customHeight="1" x14ac:dyDescent="0.2">
      <c r="A64" s="9"/>
      <c r="B64" s="9"/>
      <c r="C64" s="9"/>
      <c r="D64" s="9"/>
      <c r="E64" s="9"/>
      <c r="F64" s="9"/>
      <c r="G64" s="9"/>
      <c r="H64" s="9"/>
      <c r="I64" s="9"/>
      <c r="J64" s="9"/>
    </row>
    <row r="65" spans="1:10" ht="15.75" customHeight="1" x14ac:dyDescent="0.2">
      <c r="A65" s="9"/>
      <c r="B65" s="9"/>
      <c r="C65" s="9"/>
      <c r="D65" s="9"/>
      <c r="E65" s="9"/>
      <c r="F65" s="9"/>
      <c r="G65" s="9"/>
      <c r="H65" s="9"/>
      <c r="I65" s="9"/>
      <c r="J65" s="9"/>
    </row>
    <row r="66" spans="1:10" ht="15.75" customHeight="1" x14ac:dyDescent="0.2">
      <c r="A66" s="9"/>
      <c r="B66" s="9"/>
      <c r="C66" s="9"/>
      <c r="D66" s="9"/>
      <c r="E66" s="9"/>
      <c r="F66" s="9"/>
      <c r="G66" s="9"/>
      <c r="H66" s="9"/>
      <c r="I66" s="9"/>
      <c r="J66" s="9"/>
    </row>
    <row r="67" spans="1:10" ht="15.75" customHeight="1" x14ac:dyDescent="0.2">
      <c r="A67" s="9"/>
      <c r="B67" s="9"/>
      <c r="C67" s="9"/>
      <c r="D67" s="9"/>
      <c r="E67" s="9"/>
      <c r="F67" s="9"/>
      <c r="G67" s="9"/>
      <c r="H67" s="9"/>
      <c r="I67" s="9"/>
      <c r="J67" s="9"/>
    </row>
    <row r="68" spans="1:10" ht="15.75" customHeight="1" x14ac:dyDescent="0.2">
      <c r="A68" s="9"/>
      <c r="B68" s="9"/>
      <c r="C68" s="9"/>
      <c r="D68" s="9"/>
      <c r="E68" s="9"/>
      <c r="F68" s="9"/>
      <c r="G68" s="9"/>
      <c r="H68" s="9"/>
      <c r="I68" s="9"/>
      <c r="J68" s="9"/>
    </row>
    <row r="69" spans="1:10" ht="15.75" customHeight="1" x14ac:dyDescent="0.2">
      <c r="A69" s="9"/>
      <c r="B69" s="9"/>
      <c r="C69" s="9"/>
      <c r="D69" s="9"/>
      <c r="E69" s="9"/>
      <c r="F69" s="9"/>
      <c r="G69" s="9"/>
      <c r="H69" s="9"/>
      <c r="I69" s="9"/>
      <c r="J69" s="9"/>
    </row>
    <row r="70" spans="1:10" ht="15.75" customHeight="1" x14ac:dyDescent="0.2">
      <c r="A70" s="9"/>
      <c r="B70" s="9"/>
      <c r="C70" s="9"/>
      <c r="D70" s="9"/>
      <c r="E70" s="9"/>
      <c r="F70" s="9"/>
      <c r="G70" s="9"/>
      <c r="H70" s="9"/>
      <c r="I70" s="9"/>
      <c r="J70" s="9"/>
    </row>
    <row r="71" spans="1:10" ht="15.75" customHeight="1" x14ac:dyDescent="0.2">
      <c r="A71" s="9"/>
      <c r="B71" s="9"/>
      <c r="C71" s="9"/>
      <c r="D71" s="9"/>
      <c r="E71" s="9"/>
      <c r="F71" s="9"/>
      <c r="G71" s="9"/>
      <c r="H71" s="9"/>
      <c r="I71" s="9"/>
      <c r="J71" s="9"/>
    </row>
    <row r="72" spans="1:10" ht="15.75" customHeight="1" x14ac:dyDescent="0.2">
      <c r="A72" s="9"/>
      <c r="B72" s="9"/>
      <c r="C72" s="9"/>
      <c r="D72" s="9"/>
      <c r="E72" s="9"/>
      <c r="F72" s="9"/>
      <c r="G72" s="9"/>
      <c r="H72" s="9"/>
      <c r="I72" s="9"/>
      <c r="J72" s="9"/>
    </row>
    <row r="73" spans="1:10" ht="15.75" customHeight="1" x14ac:dyDescent="0.2">
      <c r="A73" s="9"/>
      <c r="B73" s="9"/>
      <c r="C73" s="9"/>
      <c r="D73" s="9"/>
      <c r="E73" s="9"/>
      <c r="F73" s="9"/>
      <c r="G73" s="9"/>
      <c r="H73" s="9"/>
      <c r="I73" s="9"/>
      <c r="J73" s="9"/>
    </row>
    <row r="74" spans="1:10" ht="15.75" customHeight="1" x14ac:dyDescent="0.2">
      <c r="A74" s="9"/>
      <c r="B74" s="9"/>
      <c r="C74" s="9"/>
      <c r="D74" s="9"/>
      <c r="E74" s="9"/>
      <c r="F74" s="9"/>
      <c r="G74" s="9"/>
      <c r="H74" s="9"/>
      <c r="I74" s="9"/>
      <c r="J74" s="9"/>
    </row>
    <row r="75" spans="1:10" ht="15.75" customHeight="1" x14ac:dyDescent="0.2">
      <c r="A75" s="9"/>
      <c r="B75" s="9"/>
      <c r="C75" s="9"/>
      <c r="D75" s="9"/>
      <c r="E75" s="9"/>
      <c r="F75" s="9"/>
      <c r="G75" s="9"/>
      <c r="H75" s="9"/>
      <c r="I75" s="9"/>
      <c r="J75" s="9"/>
    </row>
    <row r="76" spans="1:10" ht="15.75" customHeight="1" x14ac:dyDescent="0.2">
      <c r="A76" s="9"/>
      <c r="B76" s="9"/>
      <c r="C76" s="9"/>
      <c r="D76" s="9"/>
      <c r="E76" s="9"/>
      <c r="F76" s="9"/>
      <c r="G76" s="9"/>
      <c r="H76" s="9"/>
      <c r="I76" s="9"/>
      <c r="J76" s="9"/>
    </row>
    <row r="77" spans="1:10" ht="15.75" customHeight="1" x14ac:dyDescent="0.2">
      <c r="A77" s="9"/>
      <c r="B77" s="9"/>
      <c r="C77" s="9"/>
      <c r="D77" s="9"/>
      <c r="E77" s="9"/>
      <c r="F77" s="9"/>
      <c r="G77" s="9"/>
      <c r="H77" s="9"/>
      <c r="I77" s="9"/>
      <c r="J77" s="9"/>
    </row>
    <row r="78" spans="1:10" ht="15.75" customHeight="1" x14ac:dyDescent="0.2">
      <c r="A78" s="9"/>
      <c r="B78" s="9"/>
      <c r="C78" s="9"/>
      <c r="D78" s="9"/>
      <c r="E78" s="9"/>
      <c r="F78" s="9"/>
      <c r="G78" s="9"/>
      <c r="H78" s="9"/>
      <c r="I78" s="9"/>
      <c r="J78" s="9"/>
    </row>
    <row r="79" spans="1:10" ht="15.75" customHeight="1" x14ac:dyDescent="0.2">
      <c r="A79" s="9"/>
      <c r="B79" s="9"/>
      <c r="C79" s="9"/>
      <c r="D79" s="9"/>
      <c r="E79" s="9"/>
      <c r="F79" s="9"/>
      <c r="G79" s="9"/>
      <c r="H79" s="9"/>
      <c r="I79" s="9"/>
      <c r="J79" s="9"/>
    </row>
    <row r="80" spans="1:10" ht="15.75" customHeight="1" x14ac:dyDescent="0.2">
      <c r="A80" s="9"/>
      <c r="B80" s="9"/>
      <c r="C80" s="9"/>
      <c r="D80" s="9"/>
      <c r="E80" s="9"/>
      <c r="F80" s="9"/>
      <c r="G80" s="9"/>
      <c r="H80" s="9"/>
      <c r="I80" s="9"/>
      <c r="J80" s="9"/>
    </row>
    <row r="81" spans="1:10" ht="15.75" customHeight="1" x14ac:dyDescent="0.2">
      <c r="A81" s="9"/>
      <c r="B81" s="9"/>
      <c r="C81" s="9"/>
      <c r="D81" s="9"/>
      <c r="E81" s="9"/>
      <c r="F81" s="9"/>
      <c r="G81" s="9"/>
      <c r="H81" s="9"/>
      <c r="I81" s="9"/>
      <c r="J81" s="9"/>
    </row>
    <row r="82" spans="1:10" ht="15.75" customHeight="1" x14ac:dyDescent="0.2">
      <c r="A82" s="9"/>
      <c r="B82" s="9"/>
      <c r="C82" s="9"/>
      <c r="D82" s="9"/>
      <c r="E82" s="9"/>
      <c r="F82" s="9"/>
      <c r="G82" s="9"/>
      <c r="H82" s="9"/>
      <c r="I82" s="9"/>
      <c r="J82" s="9"/>
    </row>
    <row r="83" spans="1:10" ht="15.75" customHeight="1" x14ac:dyDescent="0.2">
      <c r="A83" s="9"/>
      <c r="B83" s="9"/>
      <c r="C83" s="9"/>
      <c r="D83" s="9"/>
      <c r="E83" s="9"/>
      <c r="F83" s="9"/>
      <c r="G83" s="9"/>
      <c r="H83" s="9"/>
      <c r="I83" s="9"/>
      <c r="J83" s="9"/>
    </row>
    <row r="84" spans="1:10" ht="15.75" customHeight="1" x14ac:dyDescent="0.2">
      <c r="A84" s="9"/>
      <c r="B84" s="9"/>
      <c r="C84" s="9"/>
      <c r="D84" s="9"/>
      <c r="E84" s="9"/>
      <c r="F84" s="9"/>
      <c r="G84" s="9"/>
      <c r="H84" s="9"/>
      <c r="I84" s="9"/>
      <c r="J84" s="9"/>
    </row>
    <row r="85" spans="1:10" ht="15.75" customHeight="1" x14ac:dyDescent="0.2">
      <c r="A85" s="9"/>
      <c r="B85" s="9"/>
      <c r="C85" s="9"/>
      <c r="D85" s="9"/>
      <c r="E85" s="9"/>
      <c r="F85" s="9"/>
      <c r="G85" s="9"/>
      <c r="H85" s="9"/>
      <c r="I85" s="9"/>
      <c r="J85" s="9"/>
    </row>
    <row r="86" spans="1:10" ht="15.75" customHeight="1" x14ac:dyDescent="0.2">
      <c r="A86" s="9"/>
      <c r="B86" s="9"/>
      <c r="C86" s="9"/>
      <c r="D86" s="9"/>
      <c r="E86" s="9"/>
      <c r="F86" s="9"/>
      <c r="G86" s="9"/>
      <c r="H86" s="9"/>
      <c r="I86" s="9"/>
      <c r="J86" s="9"/>
    </row>
    <row r="87" spans="1:10" ht="15.75" customHeight="1" x14ac:dyDescent="0.2">
      <c r="A87" s="9"/>
      <c r="B87" s="9"/>
      <c r="C87" s="9"/>
      <c r="D87" s="9"/>
      <c r="E87" s="9"/>
      <c r="F87" s="9"/>
      <c r="G87" s="9"/>
      <c r="H87" s="9"/>
      <c r="I87" s="9"/>
      <c r="J87" s="9"/>
    </row>
    <row r="88" spans="1:10" ht="15.75" customHeight="1" x14ac:dyDescent="0.2">
      <c r="A88" s="9"/>
      <c r="B88" s="9"/>
      <c r="C88" s="9"/>
      <c r="D88" s="9"/>
      <c r="E88" s="9"/>
      <c r="F88" s="9"/>
      <c r="G88" s="9"/>
      <c r="H88" s="9"/>
      <c r="I88" s="9"/>
      <c r="J88" s="9"/>
    </row>
    <row r="89" spans="1:10" ht="15.75" customHeight="1" x14ac:dyDescent="0.2">
      <c r="A89" s="9"/>
      <c r="B89" s="9"/>
      <c r="C89" s="9"/>
      <c r="D89" s="9"/>
      <c r="E89" s="9"/>
      <c r="F89" s="9"/>
      <c r="G89" s="9"/>
      <c r="H89" s="9"/>
      <c r="I89" s="9"/>
      <c r="J89" s="9"/>
    </row>
    <row r="90" spans="1:10" ht="15.75" customHeight="1" x14ac:dyDescent="0.2">
      <c r="A90" s="9"/>
      <c r="B90" s="9"/>
      <c r="C90" s="9"/>
      <c r="D90" s="9"/>
      <c r="E90" s="9"/>
      <c r="F90" s="9"/>
      <c r="G90" s="9"/>
      <c r="H90" s="9"/>
      <c r="I90" s="9"/>
      <c r="J90" s="9"/>
    </row>
    <row r="91" spans="1:10" ht="15.75" customHeight="1" x14ac:dyDescent="0.2">
      <c r="A91" s="9"/>
      <c r="B91" s="9"/>
      <c r="C91" s="9"/>
      <c r="D91" s="9"/>
      <c r="E91" s="9"/>
      <c r="F91" s="9"/>
      <c r="G91" s="9"/>
      <c r="H91" s="9"/>
      <c r="I91" s="9"/>
      <c r="J91" s="9"/>
    </row>
    <row r="92" spans="1:10" ht="15.75" customHeight="1" x14ac:dyDescent="0.2">
      <c r="A92" s="9"/>
      <c r="B92" s="9"/>
      <c r="C92" s="9"/>
      <c r="D92" s="9"/>
      <c r="E92" s="9"/>
      <c r="F92" s="9"/>
      <c r="G92" s="9"/>
      <c r="H92" s="9"/>
      <c r="I92" s="9"/>
      <c r="J92" s="9"/>
    </row>
    <row r="93" spans="1:10" ht="15.75" customHeight="1" x14ac:dyDescent="0.2">
      <c r="A93" s="9"/>
      <c r="B93" s="9"/>
      <c r="C93" s="9"/>
      <c r="D93" s="9"/>
      <c r="E93" s="9"/>
      <c r="F93" s="9"/>
      <c r="G93" s="9"/>
      <c r="H93" s="9"/>
      <c r="I93" s="9"/>
      <c r="J93" s="9"/>
    </row>
    <row r="94" spans="1:10" ht="15.75" customHeight="1" x14ac:dyDescent="0.2">
      <c r="A94" s="9"/>
      <c r="B94" s="9"/>
      <c r="C94" s="9"/>
      <c r="D94" s="9"/>
      <c r="E94" s="9"/>
      <c r="F94" s="9"/>
      <c r="G94" s="9"/>
      <c r="H94" s="9"/>
      <c r="I94" s="9"/>
      <c r="J94" s="9"/>
    </row>
    <row r="95" spans="1:10" ht="15.75" customHeight="1" x14ac:dyDescent="0.2">
      <c r="A95" s="9"/>
      <c r="B95" s="9"/>
      <c r="C95" s="9"/>
      <c r="D95" s="9"/>
      <c r="E95" s="9"/>
      <c r="F95" s="9"/>
      <c r="G95" s="9"/>
      <c r="H95" s="9"/>
      <c r="I95" s="9"/>
      <c r="J95" s="9"/>
    </row>
    <row r="96" spans="1:10" ht="15.75" customHeight="1" x14ac:dyDescent="0.2">
      <c r="A96" s="9"/>
      <c r="B96" s="9"/>
      <c r="C96" s="9"/>
      <c r="D96" s="9"/>
      <c r="E96" s="9"/>
      <c r="F96" s="9"/>
      <c r="G96" s="9"/>
      <c r="H96" s="9"/>
      <c r="I96" s="9"/>
      <c r="J96" s="9"/>
    </row>
    <row r="97" spans="1:10" ht="15.75" customHeight="1" x14ac:dyDescent="0.2">
      <c r="A97" s="9"/>
      <c r="B97" s="9"/>
      <c r="C97" s="9"/>
      <c r="D97" s="9"/>
      <c r="E97" s="9"/>
      <c r="F97" s="9"/>
      <c r="G97" s="9"/>
      <c r="H97" s="9"/>
      <c r="I97" s="9"/>
      <c r="J97" s="9"/>
    </row>
    <row r="98" spans="1:10" ht="15.75" customHeight="1" x14ac:dyDescent="0.2">
      <c r="A98" s="9"/>
      <c r="B98" s="9"/>
      <c r="C98" s="9"/>
      <c r="D98" s="9"/>
      <c r="E98" s="9"/>
      <c r="F98" s="9"/>
      <c r="G98" s="9"/>
      <c r="H98" s="9"/>
      <c r="I98" s="9"/>
      <c r="J98" s="9"/>
    </row>
    <row r="99" spans="1:10" ht="15.75" customHeight="1" x14ac:dyDescent="0.2">
      <c r="A99" s="9"/>
      <c r="B99" s="9"/>
      <c r="C99" s="9"/>
      <c r="D99" s="9"/>
      <c r="E99" s="9"/>
      <c r="F99" s="9"/>
      <c r="G99" s="9"/>
      <c r="H99" s="9"/>
      <c r="I99" s="9"/>
      <c r="J99" s="9"/>
    </row>
    <row r="100" spans="1:10" ht="15.75" customHeight="1" x14ac:dyDescent="0.2">
      <c r="A100" s="9"/>
      <c r="B100" s="9"/>
      <c r="C100" s="9"/>
      <c r="D100" s="9"/>
      <c r="E100" s="9"/>
      <c r="F100" s="9"/>
      <c r="G100" s="9"/>
      <c r="H100" s="9"/>
      <c r="I100" s="9"/>
      <c r="J100" s="9"/>
    </row>
    <row r="101" spans="1:10" ht="15.75" customHeight="1" x14ac:dyDescent="0.2">
      <c r="A101" s="9"/>
      <c r="B101" s="9"/>
      <c r="C101" s="9"/>
      <c r="D101" s="9"/>
      <c r="E101" s="9"/>
      <c r="F101" s="9"/>
      <c r="G101" s="9"/>
      <c r="H101" s="9"/>
      <c r="I101" s="9"/>
      <c r="J101" s="9"/>
    </row>
    <row r="102" spans="1:10" ht="15.75" customHeight="1" x14ac:dyDescent="0.2">
      <c r="A102" s="9"/>
      <c r="B102" s="9"/>
      <c r="C102" s="9"/>
      <c r="D102" s="9"/>
      <c r="E102" s="9"/>
      <c r="F102" s="9"/>
      <c r="G102" s="9"/>
      <c r="H102" s="9"/>
      <c r="I102" s="9"/>
      <c r="J102" s="9"/>
    </row>
    <row r="103" spans="1:10" ht="15.75" customHeight="1" x14ac:dyDescent="0.2">
      <c r="A103" s="9"/>
      <c r="B103" s="9"/>
      <c r="C103" s="9"/>
      <c r="D103" s="9"/>
      <c r="E103" s="9"/>
      <c r="F103" s="9"/>
      <c r="G103" s="9"/>
      <c r="H103" s="9"/>
      <c r="I103" s="9"/>
      <c r="J103" s="9"/>
    </row>
    <row r="104" spans="1:10" ht="15.75" customHeight="1" x14ac:dyDescent="0.2">
      <c r="A104" s="9"/>
      <c r="B104" s="9"/>
      <c r="C104" s="9"/>
      <c r="D104" s="9"/>
      <c r="E104" s="9"/>
      <c r="F104" s="9"/>
      <c r="G104" s="9"/>
      <c r="H104" s="9"/>
      <c r="I104" s="9"/>
      <c r="J104" s="9"/>
    </row>
    <row r="105" spans="1:10" ht="15.75" customHeight="1" x14ac:dyDescent="0.2">
      <c r="A105" s="9"/>
      <c r="B105" s="9"/>
      <c r="C105" s="9"/>
      <c r="D105" s="9"/>
      <c r="E105" s="9"/>
      <c r="F105" s="9"/>
      <c r="G105" s="9"/>
      <c r="H105" s="9"/>
      <c r="I105" s="9"/>
      <c r="J105" s="9"/>
    </row>
    <row r="106" spans="1:10" ht="15.75" customHeight="1" x14ac:dyDescent="0.2">
      <c r="A106" s="9"/>
      <c r="B106" s="9"/>
      <c r="C106" s="9"/>
      <c r="D106" s="9"/>
      <c r="E106" s="9"/>
      <c r="F106" s="9"/>
      <c r="G106" s="9"/>
      <c r="H106" s="9"/>
      <c r="I106" s="9"/>
      <c r="J106" s="9"/>
    </row>
    <row r="107" spans="1:10" ht="15.75" customHeight="1" x14ac:dyDescent="0.2">
      <c r="A107" s="9"/>
      <c r="B107" s="9"/>
      <c r="C107" s="9"/>
      <c r="D107" s="9"/>
      <c r="E107" s="9"/>
      <c r="F107" s="9"/>
      <c r="G107" s="9"/>
      <c r="H107" s="9"/>
      <c r="I107" s="9"/>
      <c r="J107" s="9"/>
    </row>
    <row r="108" spans="1:10" ht="15.75" customHeight="1" x14ac:dyDescent="0.2">
      <c r="A108" s="9"/>
      <c r="B108" s="9"/>
      <c r="C108" s="9"/>
      <c r="D108" s="9"/>
      <c r="E108" s="9"/>
      <c r="F108" s="9"/>
      <c r="G108" s="9"/>
      <c r="H108" s="9"/>
      <c r="I108" s="9"/>
      <c r="J108" s="9"/>
    </row>
    <row r="109" spans="1:10" ht="15.75" customHeight="1" x14ac:dyDescent="0.2">
      <c r="A109" s="9"/>
      <c r="B109" s="9"/>
      <c r="C109" s="9"/>
      <c r="D109" s="9"/>
      <c r="E109" s="9"/>
      <c r="F109" s="9"/>
      <c r="G109" s="9"/>
      <c r="H109" s="9"/>
      <c r="I109" s="9"/>
      <c r="J109" s="9"/>
    </row>
    <row r="110" spans="1:10" ht="15.75" customHeight="1" x14ac:dyDescent="0.2">
      <c r="A110" s="9"/>
      <c r="B110" s="9"/>
      <c r="C110" s="9"/>
      <c r="D110" s="9"/>
      <c r="E110" s="9"/>
      <c r="F110" s="9"/>
      <c r="G110" s="9"/>
      <c r="H110" s="9"/>
      <c r="I110" s="9"/>
      <c r="J110" s="9"/>
    </row>
    <row r="111" spans="1:10" ht="15.75" customHeight="1" x14ac:dyDescent="0.2">
      <c r="A111" s="9"/>
      <c r="B111" s="9"/>
      <c r="C111" s="9"/>
      <c r="D111" s="9"/>
      <c r="E111" s="9"/>
      <c r="F111" s="9"/>
      <c r="G111" s="9"/>
      <c r="H111" s="9"/>
      <c r="I111" s="9"/>
      <c r="J111" s="9"/>
    </row>
    <row r="112" spans="1:10" ht="15.75" customHeight="1" x14ac:dyDescent="0.2">
      <c r="A112" s="9"/>
      <c r="B112" s="9"/>
      <c r="C112" s="9"/>
      <c r="D112" s="9"/>
      <c r="E112" s="9"/>
      <c r="F112" s="9"/>
      <c r="G112" s="9"/>
      <c r="H112" s="9"/>
      <c r="I112" s="9"/>
      <c r="J112" s="9"/>
    </row>
    <row r="113" spans="1:10" ht="15.75" customHeight="1" x14ac:dyDescent="0.2">
      <c r="A113" s="9"/>
      <c r="B113" s="9"/>
      <c r="C113" s="9"/>
      <c r="D113" s="9"/>
      <c r="E113" s="9"/>
      <c r="F113" s="9"/>
      <c r="G113" s="9"/>
      <c r="H113" s="9"/>
      <c r="I113" s="9"/>
      <c r="J113" s="9"/>
    </row>
    <row r="114" spans="1:10" ht="15.75" customHeight="1" x14ac:dyDescent="0.2">
      <c r="A114" s="9"/>
      <c r="B114" s="9"/>
      <c r="C114" s="9"/>
      <c r="D114" s="9"/>
      <c r="E114" s="9"/>
      <c r="F114" s="9"/>
      <c r="G114" s="9"/>
      <c r="H114" s="9"/>
      <c r="I114" s="9"/>
      <c r="J114" s="9"/>
    </row>
    <row r="115" spans="1:10" ht="15.75" customHeight="1" x14ac:dyDescent="0.2">
      <c r="A115" s="9"/>
      <c r="B115" s="9"/>
      <c r="C115" s="9"/>
      <c r="D115" s="9"/>
      <c r="E115" s="9"/>
      <c r="F115" s="9"/>
      <c r="G115" s="9"/>
      <c r="H115" s="9"/>
      <c r="I115" s="9"/>
      <c r="J115" s="9"/>
    </row>
    <row r="116" spans="1:10" ht="15.75" customHeight="1" x14ac:dyDescent="0.2">
      <c r="A116" s="9"/>
      <c r="B116" s="9"/>
      <c r="C116" s="9"/>
      <c r="D116" s="9"/>
      <c r="E116" s="9"/>
      <c r="F116" s="9"/>
      <c r="G116" s="9"/>
      <c r="H116" s="9"/>
      <c r="I116" s="9"/>
      <c r="J116" s="9"/>
    </row>
    <row r="117" spans="1:10" ht="15.75" customHeight="1" x14ac:dyDescent="0.2">
      <c r="A117" s="9"/>
      <c r="B117" s="9"/>
      <c r="C117" s="9"/>
      <c r="D117" s="9"/>
      <c r="E117" s="9"/>
      <c r="F117" s="9"/>
      <c r="G117" s="9"/>
      <c r="H117" s="9"/>
      <c r="I117" s="9"/>
      <c r="J117" s="9"/>
    </row>
    <row r="118" spans="1:10" ht="15.75" customHeight="1" x14ac:dyDescent="0.2">
      <c r="A118" s="9"/>
      <c r="B118" s="9"/>
      <c r="C118" s="9"/>
      <c r="D118" s="9"/>
      <c r="E118" s="9"/>
      <c r="F118" s="9"/>
      <c r="G118" s="9"/>
      <c r="H118" s="9"/>
      <c r="I118" s="9"/>
      <c r="J118" s="9"/>
    </row>
    <row r="119" spans="1:10" ht="15.75" customHeight="1" x14ac:dyDescent="0.2">
      <c r="A119" s="9"/>
      <c r="B119" s="9"/>
      <c r="C119" s="9"/>
      <c r="D119" s="9"/>
      <c r="E119" s="9"/>
      <c r="F119" s="9"/>
      <c r="G119" s="9"/>
      <c r="H119" s="9"/>
      <c r="I119" s="9"/>
      <c r="J119" s="9"/>
    </row>
    <row r="120" spans="1:10" ht="15.75" customHeight="1" x14ac:dyDescent="0.2">
      <c r="A120" s="9"/>
      <c r="B120" s="9"/>
      <c r="C120" s="9"/>
      <c r="D120" s="9"/>
      <c r="E120" s="9"/>
      <c r="F120" s="9"/>
      <c r="G120" s="9"/>
      <c r="H120" s="9"/>
      <c r="I120" s="9"/>
      <c r="J120" s="9"/>
    </row>
    <row r="121" spans="1:10" ht="15.75" customHeight="1" x14ac:dyDescent="0.2">
      <c r="A121" s="9"/>
      <c r="B121" s="9"/>
      <c r="C121" s="9"/>
      <c r="D121" s="9"/>
      <c r="E121" s="9"/>
      <c r="F121" s="9"/>
      <c r="G121" s="9"/>
      <c r="H121" s="9"/>
      <c r="I121" s="9"/>
      <c r="J121" s="9"/>
    </row>
    <row r="122" spans="1:10" ht="15.75" customHeight="1" x14ac:dyDescent="0.2">
      <c r="A122" s="9"/>
      <c r="B122" s="9"/>
      <c r="C122" s="9"/>
      <c r="D122" s="9"/>
      <c r="E122" s="9"/>
      <c r="F122" s="9"/>
      <c r="G122" s="9"/>
      <c r="H122" s="9"/>
      <c r="I122" s="9"/>
      <c r="J122" s="9"/>
    </row>
    <row r="123" spans="1:10" ht="15.75" customHeight="1" x14ac:dyDescent="0.2">
      <c r="A123" s="9"/>
      <c r="B123" s="9"/>
      <c r="C123" s="9"/>
      <c r="D123" s="9"/>
      <c r="E123" s="9"/>
      <c r="F123" s="9"/>
      <c r="G123" s="9"/>
      <c r="H123" s="9"/>
      <c r="I123" s="9"/>
      <c r="J123" s="9"/>
    </row>
    <row r="124" spans="1:10" ht="15.75" customHeight="1" x14ac:dyDescent="0.2">
      <c r="A124" s="9"/>
      <c r="B124" s="9"/>
      <c r="C124" s="9"/>
      <c r="D124" s="9"/>
      <c r="E124" s="9"/>
      <c r="F124" s="9"/>
      <c r="G124" s="9"/>
      <c r="H124" s="9"/>
      <c r="I124" s="9"/>
      <c r="J124" s="9"/>
    </row>
    <row r="125" spans="1:10" ht="15.75" customHeight="1" x14ac:dyDescent="0.2">
      <c r="A125" s="9"/>
      <c r="B125" s="9"/>
      <c r="C125" s="9"/>
      <c r="D125" s="9"/>
      <c r="E125" s="9"/>
      <c r="F125" s="9"/>
      <c r="G125" s="9"/>
      <c r="H125" s="9"/>
      <c r="I125" s="9"/>
      <c r="J125" s="9"/>
    </row>
    <row r="126" spans="1:10" ht="15.75" customHeight="1" x14ac:dyDescent="0.2">
      <c r="A126" s="9"/>
      <c r="B126" s="9"/>
      <c r="C126" s="9"/>
      <c r="D126" s="9"/>
      <c r="E126" s="9"/>
      <c r="F126" s="9"/>
      <c r="G126" s="9"/>
      <c r="H126" s="9"/>
      <c r="I126" s="9"/>
      <c r="J126" s="9"/>
    </row>
    <row r="127" spans="1:10" ht="15.75" customHeight="1" x14ac:dyDescent="0.2">
      <c r="A127" s="9"/>
      <c r="B127" s="9"/>
      <c r="C127" s="9"/>
      <c r="D127" s="9"/>
      <c r="E127" s="9"/>
      <c r="F127" s="9"/>
      <c r="G127" s="9"/>
      <c r="H127" s="9"/>
      <c r="I127" s="9"/>
      <c r="J127" s="9"/>
    </row>
    <row r="128" spans="1:10" ht="15.75" customHeight="1" x14ac:dyDescent="0.2">
      <c r="A128" s="9"/>
      <c r="B128" s="9"/>
      <c r="C128" s="9"/>
      <c r="D128" s="9"/>
      <c r="E128" s="9"/>
      <c r="F128" s="9"/>
      <c r="G128" s="9"/>
      <c r="H128" s="9"/>
      <c r="I128" s="9"/>
      <c r="J128" s="9"/>
    </row>
    <row r="129" spans="1:10" ht="15.75" customHeight="1" x14ac:dyDescent="0.2">
      <c r="A129" s="9"/>
      <c r="B129" s="9"/>
      <c r="C129" s="9"/>
      <c r="D129" s="9"/>
      <c r="E129" s="9"/>
      <c r="F129" s="9"/>
      <c r="G129" s="9"/>
      <c r="H129" s="9"/>
      <c r="I129" s="9"/>
      <c r="J129" s="9"/>
    </row>
    <row r="130" spans="1:10" ht="15.75" customHeight="1" x14ac:dyDescent="0.2">
      <c r="A130" s="9"/>
      <c r="B130" s="9"/>
      <c r="C130" s="9"/>
      <c r="D130" s="9"/>
      <c r="E130" s="9"/>
      <c r="F130" s="9"/>
      <c r="G130" s="9"/>
      <c r="H130" s="9"/>
      <c r="I130" s="9"/>
      <c r="J130" s="9"/>
    </row>
    <row r="131" spans="1:10" ht="15.75" customHeight="1" x14ac:dyDescent="0.2">
      <c r="A131" s="9"/>
      <c r="B131" s="9"/>
      <c r="C131" s="9"/>
      <c r="D131" s="9"/>
      <c r="E131" s="9"/>
      <c r="F131" s="9"/>
      <c r="G131" s="9"/>
      <c r="H131" s="9"/>
      <c r="I131" s="9"/>
      <c r="J131" s="9"/>
    </row>
    <row r="132" spans="1:10" ht="15.75" customHeight="1" x14ac:dyDescent="0.2">
      <c r="A132" s="9"/>
      <c r="B132" s="9"/>
      <c r="C132" s="9"/>
      <c r="D132" s="9"/>
      <c r="E132" s="9"/>
      <c r="F132" s="9"/>
      <c r="G132" s="9"/>
      <c r="H132" s="9"/>
      <c r="I132" s="9"/>
      <c r="J132" s="9"/>
    </row>
    <row r="133" spans="1:10" ht="15.75" customHeight="1" x14ac:dyDescent="0.2">
      <c r="A133" s="9"/>
      <c r="B133" s="9"/>
      <c r="C133" s="9"/>
      <c r="D133" s="9"/>
      <c r="E133" s="9"/>
      <c r="F133" s="9"/>
      <c r="G133" s="9"/>
      <c r="H133" s="9"/>
      <c r="I133" s="9"/>
      <c r="J133" s="9"/>
    </row>
    <row r="134" spans="1:10" ht="15.75" customHeight="1" x14ac:dyDescent="0.2">
      <c r="A134" s="9"/>
      <c r="B134" s="9"/>
      <c r="C134" s="9"/>
      <c r="D134" s="9"/>
      <c r="E134" s="9"/>
      <c r="F134" s="9"/>
      <c r="G134" s="9"/>
      <c r="H134" s="9"/>
      <c r="I134" s="9"/>
      <c r="J134" s="9"/>
    </row>
    <row r="135" spans="1:10" ht="15.75" customHeight="1" x14ac:dyDescent="0.2">
      <c r="A135" s="9"/>
      <c r="B135" s="9"/>
      <c r="C135" s="9"/>
      <c r="D135" s="9"/>
      <c r="E135" s="9"/>
      <c r="F135" s="9"/>
      <c r="G135" s="9"/>
      <c r="H135" s="9"/>
      <c r="I135" s="9"/>
      <c r="J135" s="9"/>
    </row>
    <row r="136" spans="1:10" ht="15.75" customHeight="1" x14ac:dyDescent="0.2">
      <c r="A136" s="9"/>
      <c r="B136" s="9"/>
      <c r="C136" s="9"/>
      <c r="D136" s="9"/>
      <c r="E136" s="9"/>
      <c r="F136" s="9"/>
      <c r="G136" s="9"/>
      <c r="H136" s="9"/>
      <c r="I136" s="9"/>
      <c r="J136" s="9"/>
    </row>
    <row r="137" spans="1:10" ht="15.75" customHeight="1" x14ac:dyDescent="0.2">
      <c r="A137" s="9"/>
      <c r="B137" s="9"/>
      <c r="C137" s="9"/>
      <c r="D137" s="9"/>
      <c r="E137" s="9"/>
      <c r="F137" s="9"/>
      <c r="G137" s="9"/>
      <c r="H137" s="9"/>
      <c r="I137" s="9"/>
      <c r="J137" s="9"/>
    </row>
    <row r="138" spans="1:10" ht="15.75" customHeight="1" x14ac:dyDescent="0.2">
      <c r="A138" s="9"/>
      <c r="B138" s="9"/>
      <c r="C138" s="9"/>
      <c r="D138" s="9"/>
      <c r="E138" s="9"/>
      <c r="F138" s="9"/>
      <c r="G138" s="9"/>
      <c r="H138" s="9"/>
      <c r="I138" s="9"/>
      <c r="J138" s="9"/>
    </row>
    <row r="139" spans="1:10" ht="15.75" customHeight="1" x14ac:dyDescent="0.2">
      <c r="A139" s="9"/>
      <c r="B139" s="9"/>
      <c r="C139" s="9"/>
      <c r="D139" s="9"/>
      <c r="E139" s="9"/>
      <c r="F139" s="9"/>
      <c r="G139" s="9"/>
      <c r="H139" s="9"/>
      <c r="I139" s="9"/>
      <c r="J139" s="9"/>
    </row>
    <row r="140" spans="1:10" ht="15.75" customHeight="1" x14ac:dyDescent="0.2">
      <c r="A140" s="9"/>
      <c r="B140" s="9"/>
      <c r="C140" s="9"/>
      <c r="D140" s="9"/>
      <c r="E140" s="9"/>
      <c r="F140" s="9"/>
      <c r="G140" s="9"/>
      <c r="H140" s="9"/>
      <c r="I140" s="9"/>
      <c r="J140" s="9"/>
    </row>
    <row r="141" spans="1:10" ht="15.75" customHeight="1" x14ac:dyDescent="0.2">
      <c r="A141" s="9"/>
      <c r="B141" s="9"/>
      <c r="C141" s="9"/>
      <c r="D141" s="9"/>
      <c r="E141" s="9"/>
      <c r="F141" s="9"/>
      <c r="G141" s="9"/>
      <c r="H141" s="9"/>
      <c r="I141" s="9"/>
      <c r="J141" s="9"/>
    </row>
    <row r="142" spans="1:10" ht="15.75" customHeight="1" x14ac:dyDescent="0.2">
      <c r="A142" s="9"/>
      <c r="B142" s="9"/>
      <c r="C142" s="9"/>
      <c r="D142" s="9"/>
      <c r="E142" s="9"/>
      <c r="F142" s="9"/>
      <c r="G142" s="9"/>
      <c r="H142" s="9"/>
      <c r="I142" s="9"/>
      <c r="J142" s="9"/>
    </row>
    <row r="143" spans="1:10" ht="15.75" customHeight="1" x14ac:dyDescent="0.2">
      <c r="A143" s="9"/>
      <c r="B143" s="9"/>
      <c r="C143" s="9"/>
      <c r="D143" s="9"/>
      <c r="E143" s="9"/>
      <c r="F143" s="9"/>
      <c r="G143" s="9"/>
      <c r="H143" s="9"/>
      <c r="I143" s="9"/>
      <c r="J143" s="9"/>
    </row>
    <row r="144" spans="1:10" ht="15.75" customHeight="1" x14ac:dyDescent="0.2">
      <c r="A144" s="9"/>
      <c r="B144" s="9"/>
      <c r="C144" s="9"/>
      <c r="D144" s="9"/>
      <c r="E144" s="9"/>
      <c r="F144" s="9"/>
      <c r="G144" s="9"/>
      <c r="H144" s="9"/>
      <c r="I144" s="9"/>
      <c r="J144" s="9"/>
    </row>
    <row r="145" spans="1:10" ht="15.75" customHeight="1" x14ac:dyDescent="0.2">
      <c r="A145" s="9"/>
      <c r="B145" s="9"/>
      <c r="C145" s="9"/>
      <c r="D145" s="9"/>
      <c r="E145" s="9"/>
      <c r="F145" s="9"/>
      <c r="G145" s="9"/>
      <c r="H145" s="9"/>
      <c r="I145" s="9"/>
      <c r="J145" s="9"/>
    </row>
    <row r="146" spans="1:10" ht="15.75" customHeight="1" x14ac:dyDescent="0.2">
      <c r="A146" s="9"/>
      <c r="B146" s="9"/>
      <c r="C146" s="9"/>
      <c r="D146" s="9"/>
      <c r="E146" s="9"/>
      <c r="F146" s="9"/>
      <c r="G146" s="9"/>
      <c r="H146" s="9"/>
      <c r="I146" s="9"/>
      <c r="J146" s="9"/>
    </row>
    <row r="147" spans="1:10" ht="15.75" customHeight="1" x14ac:dyDescent="0.2">
      <c r="A147" s="9"/>
      <c r="B147" s="9"/>
      <c r="C147" s="9"/>
      <c r="D147" s="9"/>
      <c r="E147" s="9"/>
      <c r="F147" s="9"/>
      <c r="G147" s="9"/>
      <c r="H147" s="9"/>
      <c r="I147" s="9"/>
      <c r="J147" s="9"/>
    </row>
    <row r="148" spans="1:10" ht="15.75" customHeight="1" x14ac:dyDescent="0.2">
      <c r="A148" s="9"/>
      <c r="B148" s="9"/>
      <c r="C148" s="9"/>
      <c r="D148" s="9"/>
      <c r="E148" s="9"/>
      <c r="F148" s="9"/>
      <c r="G148" s="9"/>
      <c r="H148" s="9"/>
      <c r="I148" s="9"/>
      <c r="J148" s="9"/>
    </row>
    <row r="149" spans="1:10" ht="15.75" customHeight="1" x14ac:dyDescent="0.2">
      <c r="A149" s="9"/>
      <c r="B149" s="9"/>
      <c r="C149" s="9"/>
      <c r="D149" s="9"/>
      <c r="E149" s="9"/>
      <c r="F149" s="9"/>
      <c r="G149" s="9"/>
      <c r="H149" s="9"/>
      <c r="I149" s="9"/>
      <c r="J149" s="9"/>
    </row>
    <row r="150" spans="1:10" ht="15.75" customHeight="1" x14ac:dyDescent="0.2">
      <c r="A150" s="9"/>
      <c r="B150" s="9"/>
      <c r="C150" s="9"/>
      <c r="D150" s="9"/>
      <c r="E150" s="9"/>
      <c r="F150" s="9"/>
      <c r="G150" s="9"/>
      <c r="H150" s="9"/>
      <c r="I150" s="9"/>
      <c r="J150" s="9"/>
    </row>
    <row r="151" spans="1:10" ht="15.75" customHeight="1" x14ac:dyDescent="0.2">
      <c r="A151" s="9"/>
      <c r="B151" s="9"/>
      <c r="C151" s="9"/>
      <c r="D151" s="9"/>
      <c r="E151" s="9"/>
      <c r="F151" s="9"/>
      <c r="G151" s="9"/>
      <c r="H151" s="9"/>
      <c r="I151" s="9"/>
      <c r="J151" s="9"/>
    </row>
    <row r="152" spans="1:10" ht="15.75" customHeight="1" x14ac:dyDescent="0.2">
      <c r="A152" s="9"/>
      <c r="B152" s="9"/>
      <c r="C152" s="9"/>
      <c r="D152" s="9"/>
      <c r="E152" s="9"/>
      <c r="F152" s="9"/>
      <c r="G152" s="9"/>
      <c r="H152" s="9"/>
      <c r="I152" s="9"/>
      <c r="J152" s="9"/>
    </row>
    <row r="153" spans="1:10" ht="15.75" customHeight="1" x14ac:dyDescent="0.2">
      <c r="A153" s="9"/>
      <c r="B153" s="9"/>
      <c r="C153" s="9"/>
      <c r="D153" s="9"/>
      <c r="E153" s="9"/>
      <c r="F153" s="9"/>
      <c r="G153" s="9"/>
      <c r="H153" s="9"/>
      <c r="I153" s="9"/>
      <c r="J153" s="9"/>
    </row>
    <row r="154" spans="1:10" ht="15.75" customHeight="1" x14ac:dyDescent="0.2">
      <c r="A154" s="9"/>
      <c r="B154" s="9"/>
      <c r="C154" s="9"/>
      <c r="D154" s="9"/>
      <c r="E154" s="9"/>
      <c r="F154" s="9"/>
      <c r="G154" s="9"/>
      <c r="H154" s="9"/>
      <c r="I154" s="9"/>
      <c r="J154" s="9"/>
    </row>
    <row r="155" spans="1:10" ht="15.75" customHeight="1" x14ac:dyDescent="0.2">
      <c r="A155" s="9"/>
      <c r="B155" s="9"/>
      <c r="C155" s="9"/>
      <c r="D155" s="9"/>
      <c r="E155" s="9"/>
      <c r="F155" s="9"/>
      <c r="G155" s="9"/>
      <c r="H155" s="9"/>
      <c r="I155" s="9"/>
      <c r="J155" s="9"/>
    </row>
    <row r="156" spans="1:10" ht="15.75" customHeight="1" x14ac:dyDescent="0.2">
      <c r="A156" s="9"/>
      <c r="B156" s="9"/>
      <c r="C156" s="9"/>
      <c r="D156" s="9"/>
      <c r="E156" s="9"/>
      <c r="F156" s="9"/>
      <c r="G156" s="9"/>
      <c r="H156" s="9"/>
      <c r="I156" s="9"/>
      <c r="J156" s="9"/>
    </row>
    <row r="157" spans="1:10" ht="15.75" customHeight="1" x14ac:dyDescent="0.2">
      <c r="A157" s="9"/>
      <c r="B157" s="9"/>
      <c r="C157" s="9"/>
      <c r="D157" s="9"/>
      <c r="E157" s="9"/>
      <c r="F157" s="9"/>
      <c r="G157" s="9"/>
      <c r="H157" s="9"/>
      <c r="I157" s="9"/>
      <c r="J157" s="9"/>
    </row>
    <row r="158" spans="1:10" ht="15.75" customHeight="1" x14ac:dyDescent="0.2">
      <c r="A158" s="9"/>
      <c r="B158" s="9"/>
      <c r="C158" s="9"/>
      <c r="D158" s="9"/>
      <c r="E158" s="9"/>
      <c r="F158" s="9"/>
      <c r="G158" s="9"/>
      <c r="H158" s="9"/>
      <c r="I158" s="9"/>
      <c r="J158" s="9"/>
    </row>
    <row r="159" spans="1:10" ht="15.75" customHeight="1" x14ac:dyDescent="0.2">
      <c r="A159" s="9"/>
      <c r="B159" s="9"/>
      <c r="C159" s="9"/>
      <c r="D159" s="9"/>
      <c r="E159" s="9"/>
      <c r="F159" s="9"/>
      <c r="G159" s="9"/>
      <c r="H159" s="9"/>
      <c r="I159" s="9"/>
      <c r="J159" s="9"/>
    </row>
    <row r="160" spans="1:10" ht="15.75" customHeight="1" x14ac:dyDescent="0.2">
      <c r="A160" s="9"/>
      <c r="B160" s="9"/>
      <c r="C160" s="9"/>
      <c r="D160" s="9"/>
      <c r="E160" s="9"/>
      <c r="F160" s="9"/>
      <c r="G160" s="9"/>
      <c r="H160" s="9"/>
      <c r="I160" s="9"/>
      <c r="J160" s="9"/>
    </row>
    <row r="161" spans="1:10" ht="15.75" customHeight="1" x14ac:dyDescent="0.2">
      <c r="A161" s="9"/>
      <c r="B161" s="9"/>
      <c r="C161" s="9"/>
      <c r="D161" s="9"/>
      <c r="E161" s="9"/>
      <c r="F161" s="9"/>
      <c r="G161" s="9"/>
      <c r="H161" s="9"/>
      <c r="I161" s="9"/>
      <c r="J161" s="9"/>
    </row>
    <row r="162" spans="1:10" ht="15.75" customHeight="1" x14ac:dyDescent="0.2">
      <c r="A162" s="9"/>
      <c r="B162" s="9"/>
      <c r="C162" s="9"/>
      <c r="D162" s="9"/>
      <c r="E162" s="9"/>
      <c r="F162" s="9"/>
      <c r="G162" s="9"/>
      <c r="H162" s="9"/>
      <c r="I162" s="9"/>
      <c r="J162" s="9"/>
    </row>
    <row r="163" spans="1:10" ht="15.75" customHeight="1" x14ac:dyDescent="0.2">
      <c r="A163" s="9"/>
      <c r="B163" s="9"/>
      <c r="C163" s="9"/>
      <c r="D163" s="9"/>
      <c r="E163" s="9"/>
      <c r="F163" s="9"/>
      <c r="G163" s="9"/>
      <c r="H163" s="9"/>
      <c r="I163" s="9"/>
      <c r="J163" s="9"/>
    </row>
    <row r="164" spans="1:10" ht="15.75" customHeight="1" x14ac:dyDescent="0.2">
      <c r="A164" s="9"/>
      <c r="B164" s="9"/>
      <c r="C164" s="9"/>
      <c r="D164" s="9"/>
      <c r="E164" s="9"/>
      <c r="F164" s="9"/>
      <c r="G164" s="9"/>
      <c r="H164" s="9"/>
      <c r="I164" s="9"/>
      <c r="J164" s="9"/>
    </row>
    <row r="165" spans="1:10" ht="15.75" customHeight="1" x14ac:dyDescent="0.2">
      <c r="A165" s="9"/>
      <c r="B165" s="9"/>
      <c r="C165" s="9"/>
      <c r="D165" s="9"/>
      <c r="E165" s="9"/>
      <c r="F165" s="9"/>
      <c r="G165" s="9"/>
      <c r="H165" s="9"/>
      <c r="I165" s="9"/>
      <c r="J165" s="9"/>
    </row>
    <row r="166" spans="1:10" ht="15.75" customHeight="1" x14ac:dyDescent="0.2">
      <c r="A166" s="9"/>
      <c r="B166" s="9"/>
      <c r="C166" s="9"/>
      <c r="D166" s="9"/>
      <c r="E166" s="9"/>
      <c r="F166" s="9"/>
      <c r="G166" s="9"/>
      <c r="H166" s="9"/>
      <c r="I166" s="9"/>
      <c r="J166" s="9"/>
    </row>
    <row r="167" spans="1:10" ht="15.75" customHeight="1" x14ac:dyDescent="0.2">
      <c r="A167" s="9"/>
      <c r="B167" s="9"/>
      <c r="C167" s="9"/>
      <c r="D167" s="9"/>
      <c r="E167" s="9"/>
      <c r="F167" s="9"/>
      <c r="G167" s="9"/>
      <c r="H167" s="9"/>
      <c r="I167" s="9"/>
      <c r="J167" s="9"/>
    </row>
    <row r="168" spans="1:10" ht="15.75" customHeight="1" x14ac:dyDescent="0.2">
      <c r="A168" s="9"/>
      <c r="B168" s="9"/>
      <c r="C168" s="9"/>
      <c r="D168" s="9"/>
      <c r="E168" s="9"/>
      <c r="F168" s="9"/>
      <c r="G168" s="9"/>
      <c r="H168" s="9"/>
      <c r="I168" s="9"/>
      <c r="J168" s="9"/>
    </row>
    <row r="169" spans="1:10" ht="15.75" customHeight="1" x14ac:dyDescent="0.2">
      <c r="A169" s="9"/>
      <c r="B169" s="9"/>
      <c r="C169" s="9"/>
      <c r="D169" s="9"/>
      <c r="E169" s="9"/>
      <c r="F169" s="9"/>
      <c r="G169" s="9"/>
      <c r="H169" s="9"/>
      <c r="I169" s="9"/>
      <c r="J169" s="9"/>
    </row>
    <row r="170" spans="1:10" ht="15.75" customHeight="1" x14ac:dyDescent="0.2">
      <c r="A170" s="9"/>
      <c r="B170" s="9"/>
      <c r="C170" s="9"/>
      <c r="D170" s="9"/>
      <c r="E170" s="9"/>
      <c r="F170" s="9"/>
      <c r="G170" s="9"/>
      <c r="H170" s="9"/>
      <c r="I170" s="9"/>
      <c r="J170" s="9"/>
    </row>
    <row r="171" spans="1:10" ht="15.75" customHeight="1" x14ac:dyDescent="0.2">
      <c r="A171" s="9"/>
      <c r="B171" s="9"/>
      <c r="C171" s="9"/>
      <c r="D171" s="9"/>
      <c r="E171" s="9"/>
      <c r="F171" s="9"/>
      <c r="G171" s="9"/>
      <c r="H171" s="9"/>
      <c r="I171" s="9"/>
      <c r="J171" s="9"/>
    </row>
    <row r="172" spans="1:10" ht="15.75" customHeight="1" x14ac:dyDescent="0.2">
      <c r="A172" s="9"/>
      <c r="B172" s="9"/>
      <c r="C172" s="9"/>
      <c r="D172" s="9"/>
      <c r="E172" s="9"/>
      <c r="F172" s="9"/>
      <c r="G172" s="9"/>
      <c r="H172" s="9"/>
      <c r="I172" s="9"/>
      <c r="J172" s="9"/>
    </row>
    <row r="173" spans="1:10" ht="15.75" customHeight="1" x14ac:dyDescent="0.2">
      <c r="A173" s="9"/>
      <c r="B173" s="9"/>
      <c r="C173" s="9"/>
      <c r="D173" s="9"/>
      <c r="E173" s="9"/>
      <c r="F173" s="9"/>
      <c r="G173" s="9"/>
      <c r="H173" s="9"/>
      <c r="I173" s="9"/>
      <c r="J173" s="9"/>
    </row>
    <row r="174" spans="1:10" ht="15.75" customHeight="1" x14ac:dyDescent="0.2">
      <c r="A174" s="9"/>
      <c r="B174" s="9"/>
      <c r="C174" s="9"/>
      <c r="D174" s="9"/>
      <c r="E174" s="9"/>
      <c r="F174" s="9"/>
      <c r="G174" s="9"/>
      <c r="H174" s="9"/>
      <c r="I174" s="9"/>
      <c r="J174" s="9"/>
    </row>
    <row r="175" spans="1:10" ht="15.75" customHeight="1" x14ac:dyDescent="0.2">
      <c r="A175" s="9"/>
      <c r="B175" s="9"/>
      <c r="C175" s="9"/>
      <c r="D175" s="9"/>
      <c r="E175" s="9"/>
      <c r="F175" s="9"/>
      <c r="G175" s="9"/>
      <c r="H175" s="9"/>
      <c r="I175" s="9"/>
      <c r="J175" s="9"/>
    </row>
    <row r="176" spans="1:10" ht="15.75" customHeight="1" x14ac:dyDescent="0.2">
      <c r="A176" s="9"/>
      <c r="B176" s="9"/>
      <c r="C176" s="9"/>
      <c r="D176" s="9"/>
      <c r="E176" s="9"/>
      <c r="F176" s="9"/>
      <c r="G176" s="9"/>
      <c r="H176" s="9"/>
      <c r="I176" s="9"/>
      <c r="J176" s="9"/>
    </row>
    <row r="177" spans="1:10" ht="15.75" customHeight="1" x14ac:dyDescent="0.2">
      <c r="A177" s="9"/>
      <c r="B177" s="9"/>
      <c r="C177" s="9"/>
      <c r="D177" s="9"/>
      <c r="E177" s="9"/>
      <c r="F177" s="9"/>
      <c r="G177" s="9"/>
      <c r="H177" s="9"/>
      <c r="I177" s="9"/>
      <c r="J177" s="9"/>
    </row>
    <row r="178" spans="1:10" ht="15.75" customHeight="1" x14ac:dyDescent="0.2">
      <c r="A178" s="9"/>
      <c r="B178" s="9"/>
      <c r="C178" s="9"/>
      <c r="D178" s="9"/>
      <c r="E178" s="9"/>
      <c r="F178" s="9"/>
      <c r="G178" s="9"/>
      <c r="H178" s="9"/>
      <c r="I178" s="9"/>
      <c r="J178" s="9"/>
    </row>
    <row r="179" spans="1:10" ht="15.75" customHeight="1" x14ac:dyDescent="0.2">
      <c r="A179" s="9"/>
      <c r="B179" s="9"/>
      <c r="C179" s="9"/>
      <c r="D179" s="9"/>
      <c r="E179" s="9"/>
      <c r="F179" s="9"/>
      <c r="G179" s="9"/>
      <c r="H179" s="9"/>
      <c r="I179" s="9"/>
      <c r="J179" s="9"/>
    </row>
    <row r="180" spans="1:10" ht="15.75" customHeight="1" x14ac:dyDescent="0.2">
      <c r="A180" s="9"/>
      <c r="B180" s="9"/>
      <c r="C180" s="9"/>
      <c r="D180" s="9"/>
      <c r="E180" s="9"/>
      <c r="F180" s="9"/>
      <c r="G180" s="9"/>
      <c r="H180" s="9"/>
      <c r="I180" s="9"/>
      <c r="J180" s="9"/>
    </row>
    <row r="181" spans="1:10" ht="15.75" customHeight="1" x14ac:dyDescent="0.2">
      <c r="A181" s="9"/>
      <c r="B181" s="9"/>
      <c r="C181" s="9"/>
      <c r="D181" s="9"/>
      <c r="E181" s="9"/>
      <c r="F181" s="9"/>
      <c r="G181" s="9"/>
      <c r="H181" s="9"/>
      <c r="I181" s="9"/>
      <c r="J181" s="9"/>
    </row>
    <row r="182" spans="1:10" ht="15.75" customHeight="1" x14ac:dyDescent="0.2">
      <c r="A182" s="9"/>
      <c r="B182" s="9"/>
      <c r="C182" s="9"/>
      <c r="D182" s="9"/>
      <c r="E182" s="9"/>
      <c r="F182" s="9"/>
      <c r="G182" s="9"/>
      <c r="H182" s="9"/>
      <c r="I182" s="9"/>
      <c r="J182" s="9"/>
    </row>
    <row r="183" spans="1:10" ht="15.75" customHeight="1" x14ac:dyDescent="0.2">
      <c r="A183" s="9"/>
      <c r="B183" s="9"/>
      <c r="C183" s="9"/>
      <c r="D183" s="9"/>
      <c r="E183" s="9"/>
      <c r="F183" s="9"/>
      <c r="G183" s="9"/>
      <c r="H183" s="9"/>
      <c r="I183" s="9"/>
      <c r="J183" s="9"/>
    </row>
    <row r="184" spans="1:10" ht="15.75" customHeight="1" x14ac:dyDescent="0.2">
      <c r="A184" s="9"/>
      <c r="B184" s="9"/>
      <c r="C184" s="9"/>
      <c r="D184" s="9"/>
      <c r="E184" s="9"/>
      <c r="F184" s="9"/>
      <c r="G184" s="9"/>
      <c r="H184" s="9"/>
      <c r="I184" s="9"/>
      <c r="J184" s="9"/>
    </row>
    <row r="185" spans="1:10" ht="15.75" customHeight="1" x14ac:dyDescent="0.2">
      <c r="A185" s="9"/>
      <c r="B185" s="9"/>
      <c r="C185" s="9"/>
      <c r="D185" s="9"/>
      <c r="E185" s="9"/>
      <c r="F185" s="9"/>
      <c r="G185" s="9"/>
      <c r="H185" s="9"/>
      <c r="I185" s="9"/>
      <c r="J185" s="9"/>
    </row>
    <row r="186" spans="1:10" ht="15.75" customHeight="1" x14ac:dyDescent="0.2">
      <c r="A186" s="9"/>
      <c r="B186" s="9"/>
      <c r="C186" s="9"/>
      <c r="D186" s="9"/>
      <c r="E186" s="9"/>
      <c r="F186" s="9"/>
      <c r="G186" s="9"/>
      <c r="H186" s="9"/>
      <c r="I186" s="9"/>
      <c r="J186" s="9"/>
    </row>
    <row r="187" spans="1:10" ht="15.75" customHeight="1" x14ac:dyDescent="0.2">
      <c r="A187" s="9"/>
      <c r="B187" s="9"/>
      <c r="C187" s="9"/>
      <c r="D187" s="9"/>
      <c r="E187" s="9"/>
      <c r="F187" s="9"/>
      <c r="G187" s="9"/>
      <c r="H187" s="9"/>
      <c r="I187" s="9"/>
      <c r="J187" s="9"/>
    </row>
    <row r="188" spans="1:10" ht="15.75" customHeight="1" x14ac:dyDescent="0.2">
      <c r="A188" s="9"/>
      <c r="B188" s="9"/>
      <c r="C188" s="9"/>
      <c r="D188" s="9"/>
      <c r="E188" s="9"/>
      <c r="F188" s="9"/>
      <c r="G188" s="9"/>
      <c r="H188" s="9"/>
      <c r="I188" s="9"/>
      <c r="J188" s="9"/>
    </row>
    <row r="189" spans="1:10" ht="15.75" customHeight="1" x14ac:dyDescent="0.2">
      <c r="A189" s="9"/>
      <c r="B189" s="9"/>
      <c r="C189" s="9"/>
      <c r="D189" s="9"/>
      <c r="E189" s="9"/>
      <c r="F189" s="9"/>
      <c r="G189" s="9"/>
      <c r="H189" s="9"/>
      <c r="I189" s="9"/>
      <c r="J189" s="9"/>
    </row>
    <row r="190" spans="1:10" ht="15.75" customHeight="1" x14ac:dyDescent="0.2">
      <c r="A190" s="9"/>
      <c r="B190" s="9"/>
      <c r="C190" s="9"/>
      <c r="D190" s="9"/>
      <c r="E190" s="9"/>
      <c r="F190" s="9"/>
      <c r="G190" s="9"/>
      <c r="H190" s="9"/>
      <c r="I190" s="9"/>
      <c r="J190" s="9"/>
    </row>
    <row r="191" spans="1:10" ht="15.75" customHeight="1" x14ac:dyDescent="0.2">
      <c r="A191" s="9"/>
      <c r="B191" s="9"/>
      <c r="C191" s="9"/>
      <c r="D191" s="9"/>
      <c r="E191" s="9"/>
      <c r="F191" s="9"/>
      <c r="G191" s="9"/>
      <c r="H191" s="9"/>
      <c r="I191" s="9"/>
      <c r="J191" s="9"/>
    </row>
    <row r="192" spans="1:10" ht="15.75" customHeight="1" x14ac:dyDescent="0.2">
      <c r="A192" s="9"/>
      <c r="B192" s="9"/>
      <c r="C192" s="9"/>
      <c r="D192" s="9"/>
      <c r="E192" s="9"/>
      <c r="F192" s="9"/>
      <c r="G192" s="9"/>
      <c r="H192" s="9"/>
      <c r="I192" s="9"/>
      <c r="J192" s="9"/>
    </row>
    <row r="193" spans="1:10" ht="15.75" customHeight="1" x14ac:dyDescent="0.2">
      <c r="A193" s="9"/>
      <c r="B193" s="9"/>
      <c r="C193" s="9"/>
      <c r="D193" s="9"/>
      <c r="E193" s="9"/>
      <c r="F193" s="9"/>
      <c r="G193" s="9"/>
      <c r="H193" s="9"/>
      <c r="I193" s="9"/>
      <c r="J193" s="9"/>
    </row>
    <row r="194" spans="1:10" ht="15.75" customHeight="1" x14ac:dyDescent="0.2">
      <c r="A194" s="9"/>
      <c r="B194" s="9"/>
      <c r="C194" s="9"/>
      <c r="D194" s="9"/>
      <c r="E194" s="9"/>
      <c r="F194" s="9"/>
      <c r="G194" s="9"/>
      <c r="H194" s="9"/>
      <c r="I194" s="9"/>
      <c r="J194" s="9"/>
    </row>
    <row r="195" spans="1:10" ht="15.75" customHeight="1" x14ac:dyDescent="0.2">
      <c r="A195" s="9"/>
      <c r="B195" s="9"/>
      <c r="C195" s="9"/>
      <c r="D195" s="9"/>
      <c r="E195" s="9"/>
      <c r="F195" s="9"/>
      <c r="G195" s="9"/>
      <c r="H195" s="9"/>
      <c r="I195" s="9"/>
      <c r="J195" s="9"/>
    </row>
    <row r="196" spans="1:10" ht="15.75" customHeight="1" x14ac:dyDescent="0.2">
      <c r="A196" s="9"/>
      <c r="B196" s="9"/>
      <c r="C196" s="9"/>
      <c r="D196" s="9"/>
      <c r="E196" s="9"/>
      <c r="F196" s="9"/>
      <c r="G196" s="9"/>
      <c r="H196" s="9"/>
      <c r="I196" s="9"/>
      <c r="J196" s="9"/>
    </row>
    <row r="197" spans="1:10" ht="15.75" customHeight="1" x14ac:dyDescent="0.2">
      <c r="A197" s="9"/>
      <c r="B197" s="9"/>
      <c r="C197" s="9"/>
      <c r="D197" s="9"/>
      <c r="E197" s="9"/>
      <c r="F197" s="9"/>
      <c r="G197" s="9"/>
      <c r="H197" s="9"/>
      <c r="I197" s="9"/>
      <c r="J197" s="9"/>
    </row>
    <row r="198" spans="1:10" ht="15.75" customHeight="1" x14ac:dyDescent="0.2">
      <c r="A198" s="9"/>
      <c r="B198" s="9"/>
      <c r="C198" s="9"/>
      <c r="D198" s="9"/>
      <c r="E198" s="9"/>
      <c r="F198" s="9"/>
      <c r="G198" s="9"/>
      <c r="H198" s="9"/>
      <c r="I198" s="9"/>
      <c r="J198" s="9"/>
    </row>
    <row r="199" spans="1:10" ht="15.75" customHeight="1" x14ac:dyDescent="0.2">
      <c r="A199" s="9"/>
      <c r="B199" s="9"/>
      <c r="C199" s="9"/>
      <c r="D199" s="9"/>
      <c r="E199" s="9"/>
      <c r="F199" s="9"/>
      <c r="G199" s="9"/>
      <c r="H199" s="9"/>
      <c r="I199" s="9"/>
      <c r="J199" s="9"/>
    </row>
    <row r="200" spans="1:10" ht="15.75" customHeight="1" x14ac:dyDescent="0.2">
      <c r="A200" s="9"/>
      <c r="B200" s="9"/>
      <c r="C200" s="9"/>
      <c r="D200" s="9"/>
      <c r="E200" s="9"/>
      <c r="F200" s="9"/>
      <c r="G200" s="9"/>
      <c r="H200" s="9"/>
      <c r="I200" s="9"/>
      <c r="J200" s="9"/>
    </row>
    <row r="201" spans="1:10" ht="15.75" customHeight="1" x14ac:dyDescent="0.2">
      <c r="A201" s="9"/>
      <c r="B201" s="9"/>
      <c r="C201" s="9"/>
      <c r="D201" s="9"/>
      <c r="E201" s="9"/>
      <c r="F201" s="9"/>
      <c r="G201" s="9"/>
      <c r="H201" s="9"/>
      <c r="I201" s="9"/>
      <c r="J201" s="9"/>
    </row>
    <row r="202" spans="1:10" ht="15.75" customHeight="1" x14ac:dyDescent="0.2">
      <c r="A202" s="9"/>
      <c r="B202" s="9"/>
      <c r="C202" s="9"/>
      <c r="D202" s="9"/>
      <c r="E202" s="9"/>
      <c r="F202" s="9"/>
      <c r="G202" s="9"/>
      <c r="H202" s="9"/>
      <c r="I202" s="9"/>
      <c r="J202" s="9"/>
    </row>
    <row r="203" spans="1:10" ht="15.75" customHeight="1" x14ac:dyDescent="0.2">
      <c r="A203" s="9"/>
      <c r="B203" s="9"/>
      <c r="C203" s="9"/>
      <c r="D203" s="9"/>
      <c r="E203" s="9"/>
      <c r="F203" s="9"/>
      <c r="G203" s="9"/>
      <c r="H203" s="9"/>
      <c r="I203" s="9"/>
      <c r="J203" s="9"/>
    </row>
    <row r="204" spans="1:10" ht="15.75" customHeight="1" x14ac:dyDescent="0.2">
      <c r="A204" s="9"/>
      <c r="B204" s="9"/>
      <c r="C204" s="9"/>
      <c r="D204" s="9"/>
      <c r="E204" s="9"/>
      <c r="F204" s="9"/>
      <c r="G204" s="9"/>
      <c r="H204" s="9"/>
      <c r="I204" s="9"/>
      <c r="J204" s="9"/>
    </row>
    <row r="205" spans="1:10" ht="15.75" customHeight="1" x14ac:dyDescent="0.2">
      <c r="A205" s="9"/>
      <c r="B205" s="9"/>
      <c r="C205" s="9"/>
      <c r="D205" s="9"/>
      <c r="E205" s="9"/>
      <c r="F205" s="9"/>
      <c r="G205" s="9"/>
      <c r="H205" s="9"/>
      <c r="I205" s="9"/>
      <c r="J205" s="9"/>
    </row>
    <row r="206" spans="1:10" ht="15.75" customHeight="1" x14ac:dyDescent="0.2">
      <c r="A206" s="9"/>
      <c r="B206" s="9"/>
      <c r="C206" s="9"/>
      <c r="D206" s="9"/>
      <c r="E206" s="9"/>
      <c r="F206" s="9"/>
      <c r="G206" s="9"/>
      <c r="H206" s="9"/>
      <c r="I206" s="9"/>
      <c r="J206" s="9"/>
    </row>
    <row r="207" spans="1:10" ht="15.75" customHeight="1" x14ac:dyDescent="0.2">
      <c r="A207" s="9"/>
      <c r="B207" s="9"/>
      <c r="C207" s="9"/>
      <c r="D207" s="9"/>
      <c r="E207" s="9"/>
      <c r="F207" s="9"/>
      <c r="G207" s="9"/>
      <c r="H207" s="9"/>
      <c r="I207" s="9"/>
      <c r="J207" s="9"/>
    </row>
    <row r="208" spans="1:10" ht="15.75" customHeight="1" x14ac:dyDescent="0.2">
      <c r="A208" s="9"/>
      <c r="B208" s="9"/>
      <c r="C208" s="9"/>
      <c r="D208" s="9"/>
      <c r="E208" s="9"/>
      <c r="F208" s="9"/>
      <c r="G208" s="9"/>
      <c r="H208" s="9"/>
      <c r="I208" s="9"/>
      <c r="J208" s="9"/>
    </row>
    <row r="209" spans="1:10" ht="15.75" customHeight="1" x14ac:dyDescent="0.2">
      <c r="A209" s="9"/>
      <c r="B209" s="9"/>
      <c r="C209" s="9"/>
      <c r="D209" s="9"/>
      <c r="E209" s="9"/>
      <c r="F209" s="9"/>
      <c r="G209" s="9"/>
      <c r="H209" s="9"/>
      <c r="I209" s="9"/>
      <c r="J209" s="9"/>
    </row>
    <row r="210" spans="1:10" ht="15.75" customHeight="1" x14ac:dyDescent="0.2">
      <c r="A210" s="9"/>
      <c r="B210" s="9"/>
      <c r="C210" s="9"/>
      <c r="D210" s="9"/>
      <c r="E210" s="9"/>
      <c r="F210" s="9"/>
      <c r="G210" s="9"/>
      <c r="H210" s="9"/>
      <c r="I210" s="9"/>
      <c r="J210" s="9"/>
    </row>
    <row r="211" spans="1:10" ht="15.75" customHeight="1" x14ac:dyDescent="0.2">
      <c r="A211" s="9"/>
      <c r="B211" s="9"/>
      <c r="C211" s="9"/>
      <c r="D211" s="9"/>
      <c r="E211" s="9"/>
      <c r="F211" s="9"/>
      <c r="G211" s="9"/>
      <c r="H211" s="9"/>
      <c r="I211" s="9"/>
      <c r="J211" s="9"/>
    </row>
    <row r="212" spans="1:10" ht="15.75" customHeight="1" x14ac:dyDescent="0.2">
      <c r="A212" s="9"/>
      <c r="B212" s="9"/>
      <c r="C212" s="9"/>
      <c r="D212" s="9"/>
      <c r="E212" s="9"/>
      <c r="F212" s="9"/>
      <c r="G212" s="9"/>
      <c r="H212" s="9"/>
      <c r="I212" s="9"/>
      <c r="J212" s="9"/>
    </row>
    <row r="213" spans="1:10" ht="15.75" customHeight="1" x14ac:dyDescent="0.2">
      <c r="A213" s="9"/>
      <c r="B213" s="9"/>
      <c r="C213" s="9"/>
      <c r="D213" s="9"/>
      <c r="E213" s="9"/>
      <c r="F213" s="9"/>
      <c r="G213" s="9"/>
      <c r="H213" s="9"/>
      <c r="I213" s="9"/>
      <c r="J213" s="9"/>
    </row>
    <row r="214" spans="1:10" ht="15.75" customHeight="1" x14ac:dyDescent="0.2">
      <c r="A214" s="9"/>
      <c r="B214" s="9"/>
      <c r="C214" s="9"/>
      <c r="D214" s="9"/>
      <c r="E214" s="9"/>
      <c r="F214" s="9"/>
      <c r="G214" s="9"/>
      <c r="H214" s="9"/>
      <c r="I214" s="9"/>
      <c r="J214" s="9"/>
    </row>
    <row r="215" spans="1:10" ht="15.75" customHeight="1" x14ac:dyDescent="0.2">
      <c r="A215" s="9"/>
      <c r="B215" s="9"/>
      <c r="C215" s="9"/>
      <c r="D215" s="9"/>
      <c r="E215" s="9"/>
      <c r="F215" s="9"/>
      <c r="G215" s="9"/>
      <c r="H215" s="9"/>
      <c r="I215" s="9"/>
      <c r="J215" s="9"/>
    </row>
    <row r="216" spans="1:10" ht="15.75" customHeight="1" x14ac:dyDescent="0.2">
      <c r="A216" s="9"/>
      <c r="B216" s="9"/>
      <c r="C216" s="9"/>
      <c r="D216" s="9"/>
      <c r="E216" s="9"/>
      <c r="F216" s="9"/>
      <c r="G216" s="9"/>
      <c r="H216" s="9"/>
      <c r="I216" s="9"/>
      <c r="J216" s="9"/>
    </row>
    <row r="217" spans="1:10" ht="15.75" customHeight="1" x14ac:dyDescent="0.2"/>
    <row r="218" spans="1:10" ht="15.75" customHeight="1" x14ac:dyDescent="0.2"/>
    <row r="219" spans="1:10" ht="15.75" customHeight="1" x14ac:dyDescent="0.2"/>
    <row r="220" spans="1:10" ht="15.75" customHeight="1" x14ac:dyDescent="0.2"/>
    <row r="221" spans="1:10" ht="15.75" customHeight="1" x14ac:dyDescent="0.2"/>
    <row r="222" spans="1:10" ht="15.75" customHeight="1" x14ac:dyDescent="0.2"/>
    <row r="223" spans="1:10" ht="15.75" customHeight="1" x14ac:dyDescent="0.2"/>
    <row r="224" spans="1:10"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23">
    <mergeCell ref="B20:B21"/>
    <mergeCell ref="B2:B3"/>
    <mergeCell ref="B17:H17"/>
    <mergeCell ref="B5:H5"/>
    <mergeCell ref="C2:H3"/>
    <mergeCell ref="C20:E20"/>
    <mergeCell ref="F20:H20"/>
    <mergeCell ref="B19:H19"/>
    <mergeCell ref="C9:H9"/>
    <mergeCell ref="C11:H11"/>
    <mergeCell ref="C16:H16"/>
    <mergeCell ref="C8:H8"/>
    <mergeCell ref="C15:H15"/>
    <mergeCell ref="C14:H14"/>
    <mergeCell ref="B1:H1"/>
    <mergeCell ref="B4:H4"/>
    <mergeCell ref="B18:H18"/>
    <mergeCell ref="B8:B16"/>
    <mergeCell ref="B7:H7"/>
    <mergeCell ref="C6:H6"/>
    <mergeCell ref="C10:H10"/>
    <mergeCell ref="C13:H13"/>
    <mergeCell ref="C12:H12"/>
  </mergeCells>
  <printOptions horizontalCentered="1"/>
  <pageMargins left="0.51181102362204722" right="0.51181102362204722" top="0.55118110236220474" bottom="0.55118110236220474" header="0" footer="0"/>
  <pageSetup orientation="portrait"/>
  <headerFooter>
    <oddFooter>&amp;R Página &amp;P  de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1C8A-2B40-3C41-AFAB-6EEA84F1627F}">
  <sheetPr>
    <tabColor theme="4" tint="0.79998168889431442"/>
  </sheetPr>
  <dimension ref="A1:X25"/>
  <sheetViews>
    <sheetView showGridLines="0" zoomScale="50" zoomScaleNormal="70" zoomScaleSheetLayoutView="100" workbookViewId="0">
      <selection activeCell="W14" sqref="W14"/>
    </sheetView>
  </sheetViews>
  <sheetFormatPr baseColWidth="10" defaultColWidth="11.5" defaultRowHeight="18" x14ac:dyDescent="0.2"/>
  <cols>
    <col min="1" max="1" width="2.6640625" style="29" customWidth="1"/>
    <col min="2" max="2" width="31.5" style="2" customWidth="1"/>
    <col min="3" max="3" width="6.33203125" style="2" customWidth="1"/>
    <col min="4" max="4" width="45.1640625" style="29" customWidth="1"/>
    <col min="5" max="5" width="45.83203125" style="29" customWidth="1"/>
    <col min="6" max="6" width="26.83203125" style="29" customWidth="1"/>
    <col min="7" max="7" width="41.1640625" style="29" customWidth="1"/>
    <col min="8" max="19" width="3.6640625" style="32" customWidth="1"/>
    <col min="20" max="20" width="11.83203125" style="32" customWidth="1"/>
    <col min="21" max="21" width="15.1640625" style="29" customWidth="1"/>
    <col min="22" max="22" width="16.6640625" style="29" customWidth="1"/>
    <col min="23" max="23" width="59" style="29" customWidth="1"/>
    <col min="24" max="24" width="18.33203125" style="29" customWidth="1"/>
    <col min="25" max="16384" width="11.5" style="29"/>
  </cols>
  <sheetData>
    <row r="1" spans="1:24" x14ac:dyDescent="0.2">
      <c r="B1" s="171"/>
      <c r="C1" s="171"/>
      <c r="D1" s="171"/>
      <c r="E1" s="171"/>
      <c r="F1" s="171"/>
      <c r="G1" s="171"/>
      <c r="H1" s="171"/>
      <c r="I1" s="171"/>
      <c r="J1" s="171"/>
      <c r="K1" s="171"/>
      <c r="L1" s="171"/>
      <c r="M1" s="171"/>
      <c r="N1" s="171"/>
      <c r="O1" s="171"/>
      <c r="P1" s="171"/>
      <c r="Q1" s="171"/>
      <c r="R1" s="171"/>
      <c r="S1" s="171"/>
      <c r="T1" s="171"/>
      <c r="U1" s="171"/>
      <c r="V1" s="171"/>
      <c r="W1" s="171"/>
      <c r="X1" s="171"/>
    </row>
    <row r="2" spans="1:24" ht="15" customHeight="1" x14ac:dyDescent="0.2">
      <c r="A2" s="27"/>
      <c r="B2" s="170"/>
      <c r="C2" s="170"/>
      <c r="D2" s="172" t="s">
        <v>25</v>
      </c>
      <c r="E2" s="172"/>
      <c r="F2" s="172"/>
      <c r="G2" s="172"/>
      <c r="H2" s="172"/>
      <c r="I2" s="172"/>
      <c r="J2" s="172"/>
      <c r="K2" s="172"/>
      <c r="L2" s="172"/>
      <c r="M2" s="172"/>
      <c r="N2" s="172"/>
      <c r="O2" s="172"/>
      <c r="P2" s="172"/>
      <c r="Q2" s="172"/>
      <c r="R2" s="172"/>
      <c r="S2" s="172"/>
      <c r="T2" s="172"/>
      <c r="U2" s="172"/>
      <c r="V2" s="172"/>
      <c r="W2" s="172"/>
      <c r="X2" s="172"/>
    </row>
    <row r="3" spans="1:24" ht="85" customHeight="1" x14ac:dyDescent="0.2">
      <c r="A3" s="27"/>
      <c r="B3" s="170"/>
      <c r="C3" s="170"/>
      <c r="D3" s="172"/>
      <c r="E3" s="172"/>
      <c r="F3" s="172"/>
      <c r="G3" s="172"/>
      <c r="H3" s="172"/>
      <c r="I3" s="172"/>
      <c r="J3" s="172"/>
      <c r="K3" s="172"/>
      <c r="L3" s="172"/>
      <c r="M3" s="172"/>
      <c r="N3" s="172"/>
      <c r="O3" s="172"/>
      <c r="P3" s="172"/>
      <c r="Q3" s="172"/>
      <c r="R3" s="172"/>
      <c r="S3" s="172"/>
      <c r="T3" s="172"/>
      <c r="U3" s="172"/>
      <c r="V3" s="172"/>
      <c r="W3" s="172"/>
      <c r="X3" s="172"/>
    </row>
    <row r="4" spans="1:24" ht="23" customHeight="1" x14ac:dyDescent="0.2">
      <c r="B4" s="169" t="s">
        <v>26</v>
      </c>
      <c r="C4" s="169"/>
      <c r="D4" s="169"/>
      <c r="E4" s="169"/>
      <c r="F4" s="169"/>
      <c r="G4" s="169"/>
      <c r="H4" s="169"/>
      <c r="I4" s="169"/>
      <c r="J4" s="169"/>
      <c r="K4" s="169"/>
      <c r="L4" s="169"/>
      <c r="M4" s="169"/>
      <c r="N4" s="169"/>
      <c r="O4" s="169"/>
      <c r="P4" s="169"/>
      <c r="Q4" s="169"/>
      <c r="R4" s="169"/>
      <c r="S4" s="169"/>
      <c r="T4" s="169"/>
      <c r="U4" s="169"/>
      <c r="V4" s="169"/>
      <c r="W4" s="169"/>
      <c r="X4" s="169"/>
    </row>
    <row r="5" spans="1:24" ht="23" customHeight="1" x14ac:dyDescent="0.2">
      <c r="B5" s="169"/>
      <c r="C5" s="169"/>
      <c r="D5" s="169"/>
      <c r="E5" s="169"/>
      <c r="F5" s="169"/>
      <c r="G5" s="169"/>
      <c r="H5" s="169"/>
      <c r="I5" s="169"/>
      <c r="J5" s="169"/>
      <c r="K5" s="169"/>
      <c r="L5" s="169"/>
      <c r="M5" s="169"/>
      <c r="N5" s="169"/>
      <c r="O5" s="169"/>
      <c r="P5" s="169"/>
      <c r="Q5" s="169"/>
      <c r="R5" s="169"/>
      <c r="S5" s="169"/>
      <c r="T5" s="169"/>
      <c r="U5" s="169"/>
      <c r="V5" s="169"/>
      <c r="W5" s="169"/>
      <c r="X5" s="169"/>
    </row>
    <row r="6" spans="1:24" ht="74" customHeight="1" x14ac:dyDescent="0.2">
      <c r="B6" s="1" t="s">
        <v>27</v>
      </c>
      <c r="C6" s="1" t="s">
        <v>28</v>
      </c>
      <c r="D6" s="1" t="s">
        <v>29</v>
      </c>
      <c r="E6" s="1" t="s">
        <v>30</v>
      </c>
      <c r="F6" s="1" t="s">
        <v>31</v>
      </c>
      <c r="G6" s="1" t="s">
        <v>32</v>
      </c>
      <c r="H6" s="25" t="s">
        <v>33</v>
      </c>
      <c r="I6" s="25" t="s">
        <v>34</v>
      </c>
      <c r="J6" s="25" t="s">
        <v>35</v>
      </c>
      <c r="K6" s="25" t="s">
        <v>36</v>
      </c>
      <c r="L6" s="25" t="s">
        <v>37</v>
      </c>
      <c r="M6" s="25" t="s">
        <v>38</v>
      </c>
      <c r="N6" s="25" t="s">
        <v>39</v>
      </c>
      <c r="O6" s="25" t="s">
        <v>40</v>
      </c>
      <c r="P6" s="25" t="s">
        <v>41</v>
      </c>
      <c r="Q6" s="25" t="s">
        <v>42</v>
      </c>
      <c r="R6" s="25" t="s">
        <v>43</v>
      </c>
      <c r="S6" s="25" t="s">
        <v>44</v>
      </c>
      <c r="T6" s="1" t="s">
        <v>45</v>
      </c>
      <c r="U6" s="1" t="s">
        <v>46</v>
      </c>
      <c r="V6" s="3" t="s">
        <v>47</v>
      </c>
      <c r="W6" s="1" t="s">
        <v>48</v>
      </c>
      <c r="X6" s="1" t="s">
        <v>49</v>
      </c>
    </row>
    <row r="7" spans="1:24" s="36" customFormat="1" ht="45" x14ac:dyDescent="0.2">
      <c r="B7" s="173" t="s">
        <v>50</v>
      </c>
      <c r="C7" s="104">
        <v>1</v>
      </c>
      <c r="D7" s="108" t="s">
        <v>51</v>
      </c>
      <c r="E7" s="109" t="s">
        <v>52</v>
      </c>
      <c r="F7" s="108" t="s">
        <v>53</v>
      </c>
      <c r="G7" s="108" t="s">
        <v>54</v>
      </c>
      <c r="H7" s="46"/>
      <c r="I7" s="46"/>
      <c r="J7" s="46"/>
      <c r="K7" s="46"/>
      <c r="L7" s="46"/>
      <c r="M7" s="46"/>
      <c r="N7" s="46"/>
      <c r="O7" s="46"/>
      <c r="P7" s="46"/>
      <c r="Q7" s="46"/>
      <c r="R7" s="46"/>
      <c r="S7" s="46" t="s">
        <v>55</v>
      </c>
      <c r="T7" s="112">
        <v>0</v>
      </c>
      <c r="U7" s="112">
        <f t="shared" ref="U7:U23" si="0">100%/$D$25</f>
        <v>5.8823529411764705E-2</v>
      </c>
      <c r="V7" s="113" t="s">
        <v>56</v>
      </c>
      <c r="W7" s="131" t="s">
        <v>356</v>
      </c>
      <c r="X7" s="79"/>
    </row>
    <row r="8" spans="1:24" s="36" customFormat="1" ht="112" customHeight="1" x14ac:dyDescent="0.2">
      <c r="B8" s="173"/>
      <c r="C8" s="104">
        <v>2</v>
      </c>
      <c r="D8" s="108" t="s">
        <v>57</v>
      </c>
      <c r="E8" s="109" t="s">
        <v>58</v>
      </c>
      <c r="F8" s="108" t="s">
        <v>53</v>
      </c>
      <c r="G8" s="109" t="s">
        <v>58</v>
      </c>
      <c r="H8" s="46"/>
      <c r="I8" s="46"/>
      <c r="J8" s="46" t="s">
        <v>55</v>
      </c>
      <c r="K8" s="46"/>
      <c r="L8" s="46"/>
      <c r="M8" s="46"/>
      <c r="N8" s="46"/>
      <c r="O8" s="46"/>
      <c r="P8" s="46"/>
      <c r="Q8" s="46"/>
      <c r="R8" s="46"/>
      <c r="S8" s="55"/>
      <c r="T8" s="81">
        <f>+U8</f>
        <v>5.8823529411764705E-2</v>
      </c>
      <c r="U8" s="80">
        <f t="shared" si="0"/>
        <v>5.8823529411764705E-2</v>
      </c>
      <c r="V8" s="78" t="s">
        <v>346</v>
      </c>
      <c r="W8" s="116" t="s">
        <v>385</v>
      </c>
      <c r="X8" s="79"/>
    </row>
    <row r="9" spans="1:24" s="36" customFormat="1" ht="45" x14ac:dyDescent="0.2">
      <c r="B9" s="173"/>
      <c r="C9" s="104">
        <v>3</v>
      </c>
      <c r="D9" s="108" t="s">
        <v>59</v>
      </c>
      <c r="E9" s="109" t="s">
        <v>60</v>
      </c>
      <c r="F9" s="108" t="s">
        <v>61</v>
      </c>
      <c r="G9" s="108" t="s">
        <v>62</v>
      </c>
      <c r="H9" s="46"/>
      <c r="I9" s="46"/>
      <c r="J9" s="46"/>
      <c r="K9" s="46"/>
      <c r="L9" s="46"/>
      <c r="M9" s="46"/>
      <c r="N9" s="46" t="s">
        <v>55</v>
      </c>
      <c r="O9" s="46"/>
      <c r="P9" s="46"/>
      <c r="Q9" s="46"/>
      <c r="R9" s="46"/>
      <c r="S9" s="46"/>
      <c r="T9" s="112">
        <v>0</v>
      </c>
      <c r="U9" s="112">
        <f t="shared" si="0"/>
        <v>5.8823529411764705E-2</v>
      </c>
      <c r="V9" s="113" t="s">
        <v>56</v>
      </c>
      <c r="W9" s="131" t="s">
        <v>356</v>
      </c>
      <c r="X9" s="79"/>
    </row>
    <row r="10" spans="1:24" s="36" customFormat="1" ht="30" x14ac:dyDescent="0.2">
      <c r="B10" s="173"/>
      <c r="C10" s="104">
        <v>4</v>
      </c>
      <c r="D10" s="108" t="s">
        <v>63</v>
      </c>
      <c r="E10" s="109" t="s">
        <v>64</v>
      </c>
      <c r="F10" s="108" t="s">
        <v>53</v>
      </c>
      <c r="G10" s="108" t="s">
        <v>65</v>
      </c>
      <c r="H10" s="46"/>
      <c r="I10" s="46"/>
      <c r="J10" s="46"/>
      <c r="K10" s="46"/>
      <c r="L10" s="46"/>
      <c r="M10" s="46"/>
      <c r="N10" s="46" t="s">
        <v>55</v>
      </c>
      <c r="O10" s="46"/>
      <c r="P10" s="46"/>
      <c r="Q10" s="46"/>
      <c r="R10" s="46"/>
      <c r="S10" s="46"/>
      <c r="T10" s="115">
        <v>0</v>
      </c>
      <c r="U10" s="112">
        <f t="shared" si="0"/>
        <v>5.8823529411764705E-2</v>
      </c>
      <c r="V10" s="113" t="s">
        <v>56</v>
      </c>
      <c r="W10" s="131" t="s">
        <v>356</v>
      </c>
      <c r="X10" s="79"/>
    </row>
    <row r="11" spans="1:24" s="36" customFormat="1" ht="36" customHeight="1" x14ac:dyDescent="0.2">
      <c r="B11" s="173"/>
      <c r="C11" s="104">
        <v>5</v>
      </c>
      <c r="D11" s="108" t="s">
        <v>66</v>
      </c>
      <c r="E11" s="109" t="s">
        <v>345</v>
      </c>
      <c r="F11" s="108" t="s">
        <v>53</v>
      </c>
      <c r="G11" s="108" t="s">
        <v>67</v>
      </c>
      <c r="H11" s="46"/>
      <c r="I11" s="46"/>
      <c r="J11" s="46"/>
      <c r="L11" s="46"/>
      <c r="M11" s="46"/>
      <c r="N11" s="46"/>
      <c r="O11" s="46"/>
      <c r="P11" s="46"/>
      <c r="Q11" s="46" t="s">
        <v>55</v>
      </c>
      <c r="R11" s="46"/>
      <c r="S11" s="46"/>
      <c r="T11" s="112">
        <v>0</v>
      </c>
      <c r="U11" s="112">
        <f t="shared" si="0"/>
        <v>5.8823529411764705E-2</v>
      </c>
      <c r="V11" s="113" t="s">
        <v>56</v>
      </c>
      <c r="W11" s="131" t="s">
        <v>356</v>
      </c>
      <c r="X11" s="79"/>
    </row>
    <row r="12" spans="1:24" s="36" customFormat="1" ht="50" customHeight="1" x14ac:dyDescent="0.2">
      <c r="B12" s="173" t="s">
        <v>68</v>
      </c>
      <c r="C12" s="104">
        <v>1</v>
      </c>
      <c r="D12" s="108" t="s">
        <v>69</v>
      </c>
      <c r="E12" s="109" t="s">
        <v>52</v>
      </c>
      <c r="F12" s="108" t="s">
        <v>53</v>
      </c>
      <c r="G12" s="108" t="s">
        <v>70</v>
      </c>
      <c r="H12" s="46"/>
      <c r="I12" s="46"/>
      <c r="J12" s="46"/>
      <c r="K12" s="46"/>
      <c r="L12" s="46"/>
      <c r="M12" s="46"/>
      <c r="N12" s="46"/>
      <c r="O12" s="46"/>
      <c r="P12" s="46"/>
      <c r="Q12" s="46"/>
      <c r="R12" s="46"/>
      <c r="S12" s="46" t="s">
        <v>55</v>
      </c>
      <c r="T12" s="115">
        <v>0</v>
      </c>
      <c r="U12" s="112">
        <f t="shared" si="0"/>
        <v>5.8823529411764705E-2</v>
      </c>
      <c r="V12" s="113" t="s">
        <v>56</v>
      </c>
      <c r="W12" s="131" t="s">
        <v>356</v>
      </c>
      <c r="X12" s="79"/>
    </row>
    <row r="13" spans="1:24" s="36" customFormat="1" ht="55" customHeight="1" x14ac:dyDescent="0.2">
      <c r="B13" s="173"/>
      <c r="C13" s="104">
        <v>2</v>
      </c>
      <c r="D13" s="108" t="s">
        <v>71</v>
      </c>
      <c r="E13" s="109" t="s">
        <v>72</v>
      </c>
      <c r="F13" s="108" t="s">
        <v>53</v>
      </c>
      <c r="G13" s="109" t="s">
        <v>73</v>
      </c>
      <c r="H13" s="46"/>
      <c r="I13" s="46"/>
      <c r="J13" s="46"/>
      <c r="K13" s="46"/>
      <c r="L13" s="46"/>
      <c r="M13" s="46"/>
      <c r="N13" s="46"/>
      <c r="O13" s="46"/>
      <c r="P13" s="46"/>
      <c r="Q13" s="46"/>
      <c r="R13" s="46"/>
      <c r="S13" s="46" t="s">
        <v>55</v>
      </c>
      <c r="T13" s="112">
        <v>0</v>
      </c>
      <c r="U13" s="112">
        <f t="shared" si="0"/>
        <v>5.8823529411764705E-2</v>
      </c>
      <c r="V13" s="113" t="s">
        <v>56</v>
      </c>
      <c r="W13" s="131" t="s">
        <v>356</v>
      </c>
      <c r="X13" s="79"/>
    </row>
    <row r="14" spans="1:24" s="36" customFormat="1" ht="102.75" customHeight="1" x14ac:dyDescent="0.2">
      <c r="B14" s="173" t="s">
        <v>74</v>
      </c>
      <c r="C14" s="110">
        <v>1</v>
      </c>
      <c r="D14" s="111" t="s">
        <v>75</v>
      </c>
      <c r="E14" s="111" t="s">
        <v>76</v>
      </c>
      <c r="F14" s="111" t="s">
        <v>77</v>
      </c>
      <c r="G14" s="111" t="s">
        <v>78</v>
      </c>
      <c r="H14" s="56"/>
      <c r="I14" s="56"/>
      <c r="J14" s="56"/>
      <c r="K14" s="56" t="s">
        <v>55</v>
      </c>
      <c r="L14" s="56"/>
      <c r="M14" s="56"/>
      <c r="N14" s="56"/>
      <c r="O14" s="46" t="s">
        <v>55</v>
      </c>
      <c r="P14" s="46"/>
      <c r="Q14" s="46"/>
      <c r="R14" s="46"/>
      <c r="S14" s="46" t="s">
        <v>55</v>
      </c>
      <c r="T14" s="81">
        <v>0.02</v>
      </c>
      <c r="U14" s="80">
        <f t="shared" si="0"/>
        <v>5.8823529411764705E-2</v>
      </c>
      <c r="V14" s="78" t="s">
        <v>346</v>
      </c>
      <c r="W14" s="116" t="s">
        <v>367</v>
      </c>
      <c r="X14" s="79"/>
    </row>
    <row r="15" spans="1:24" s="36" customFormat="1" ht="153.75" customHeight="1" x14ac:dyDescent="0.2">
      <c r="B15" s="174"/>
      <c r="C15" s="47">
        <v>2</v>
      </c>
      <c r="D15" s="70" t="s">
        <v>79</v>
      </c>
      <c r="E15" s="70" t="s">
        <v>80</v>
      </c>
      <c r="F15" s="48" t="s">
        <v>81</v>
      </c>
      <c r="G15" s="70" t="s">
        <v>386</v>
      </c>
      <c r="H15" s="69"/>
      <c r="I15" s="69"/>
      <c r="J15" s="50"/>
      <c r="K15" s="50"/>
      <c r="L15" s="50"/>
      <c r="M15" s="50"/>
      <c r="N15" s="50"/>
      <c r="O15" s="54"/>
      <c r="P15" s="46"/>
      <c r="Q15" s="46"/>
      <c r="R15" s="46" t="s">
        <v>82</v>
      </c>
      <c r="S15" s="46"/>
      <c r="T15" s="112">
        <v>0</v>
      </c>
      <c r="U15" s="112">
        <f t="shared" si="0"/>
        <v>5.8823529411764705E-2</v>
      </c>
      <c r="V15" s="113" t="s">
        <v>56</v>
      </c>
      <c r="W15" s="131" t="s">
        <v>356</v>
      </c>
      <c r="X15" s="79"/>
    </row>
    <row r="16" spans="1:24" s="36" customFormat="1" ht="62.25" customHeight="1" x14ac:dyDescent="0.2">
      <c r="B16" s="173" t="s">
        <v>83</v>
      </c>
      <c r="C16" s="103">
        <v>1</v>
      </c>
      <c r="D16" s="71" t="s">
        <v>84</v>
      </c>
      <c r="E16" s="71" t="s">
        <v>85</v>
      </c>
      <c r="F16" s="71" t="s">
        <v>86</v>
      </c>
      <c r="G16" s="117" t="s">
        <v>87</v>
      </c>
      <c r="H16" s="70" t="s">
        <v>88</v>
      </c>
      <c r="I16" s="65"/>
      <c r="J16" s="67" t="s">
        <v>89</v>
      </c>
      <c r="K16" s="71" t="s">
        <v>88</v>
      </c>
      <c r="L16" s="71" t="s">
        <v>88</v>
      </c>
      <c r="M16" s="71" t="s">
        <v>88</v>
      </c>
      <c r="N16" s="71" t="s">
        <v>88</v>
      </c>
      <c r="O16" s="73" t="s">
        <v>88</v>
      </c>
      <c r="P16" s="73" t="s">
        <v>88</v>
      </c>
      <c r="Q16" s="73" t="s">
        <v>88</v>
      </c>
      <c r="R16" s="73" t="s">
        <v>88</v>
      </c>
      <c r="S16" s="73" t="s">
        <v>88</v>
      </c>
      <c r="T16" s="81">
        <f>+U16</f>
        <v>5.8823529411764705E-2</v>
      </c>
      <c r="U16" s="80">
        <f t="shared" si="0"/>
        <v>5.8823529411764705E-2</v>
      </c>
      <c r="V16" s="78" t="s">
        <v>346</v>
      </c>
      <c r="W16" s="116" t="s">
        <v>362</v>
      </c>
      <c r="X16" s="79"/>
    </row>
    <row r="17" spans="2:24" s="36" customFormat="1" ht="72.75" customHeight="1" x14ac:dyDescent="0.2">
      <c r="B17" s="173"/>
      <c r="C17" s="103">
        <v>2</v>
      </c>
      <c r="D17" s="71" t="s">
        <v>90</v>
      </c>
      <c r="E17" s="71" t="s">
        <v>91</v>
      </c>
      <c r="F17" s="71" t="s">
        <v>92</v>
      </c>
      <c r="G17" s="117" t="s">
        <v>91</v>
      </c>
      <c r="H17" s="74" t="s">
        <v>88</v>
      </c>
      <c r="I17" s="74" t="s">
        <v>88</v>
      </c>
      <c r="J17" s="68" t="s">
        <v>89</v>
      </c>
      <c r="K17" s="72" t="s">
        <v>88</v>
      </c>
      <c r="L17" s="72" t="s">
        <v>88</v>
      </c>
      <c r="M17" s="72" t="s">
        <v>88</v>
      </c>
      <c r="N17" s="72" t="s">
        <v>88</v>
      </c>
      <c r="O17" s="72" t="s">
        <v>88</v>
      </c>
      <c r="P17" s="72" t="s">
        <v>88</v>
      </c>
      <c r="Q17" s="72" t="s">
        <v>88</v>
      </c>
      <c r="R17" s="72" t="s">
        <v>88</v>
      </c>
      <c r="S17" s="72" t="s">
        <v>88</v>
      </c>
      <c r="T17" s="102">
        <f>+U17</f>
        <v>5.8823529411764705E-2</v>
      </c>
      <c r="U17" s="80">
        <f t="shared" si="0"/>
        <v>5.8823529411764705E-2</v>
      </c>
      <c r="V17" s="78" t="s">
        <v>346</v>
      </c>
      <c r="W17" s="116" t="s">
        <v>387</v>
      </c>
      <c r="X17" s="79"/>
    </row>
    <row r="18" spans="2:24" s="36" customFormat="1" ht="74.25" customHeight="1" x14ac:dyDescent="0.2">
      <c r="B18" s="173"/>
      <c r="C18" s="104">
        <v>3</v>
      </c>
      <c r="D18" s="105" t="s">
        <v>93</v>
      </c>
      <c r="E18" s="71" t="s">
        <v>94</v>
      </c>
      <c r="F18" s="71" t="s">
        <v>86</v>
      </c>
      <c r="G18" s="117" t="s">
        <v>94</v>
      </c>
      <c r="H18" s="70"/>
      <c r="I18" s="66"/>
      <c r="J18" s="68" t="s">
        <v>89</v>
      </c>
      <c r="K18" s="72" t="s">
        <v>88</v>
      </c>
      <c r="L18" s="72" t="s">
        <v>88</v>
      </c>
      <c r="M18" s="72" t="s">
        <v>88</v>
      </c>
      <c r="N18" s="72" t="s">
        <v>88</v>
      </c>
      <c r="O18" s="72" t="s">
        <v>88</v>
      </c>
      <c r="P18" s="72" t="s">
        <v>88</v>
      </c>
      <c r="Q18" s="72" t="s">
        <v>88</v>
      </c>
      <c r="R18" s="72" t="s">
        <v>88</v>
      </c>
      <c r="S18" s="72" t="s">
        <v>88</v>
      </c>
      <c r="T18" s="81">
        <f>+U18</f>
        <v>5.8823529411764705E-2</v>
      </c>
      <c r="U18" s="80">
        <f t="shared" si="0"/>
        <v>5.8823529411764705E-2</v>
      </c>
      <c r="V18" s="78" t="s">
        <v>346</v>
      </c>
      <c r="W18" s="116" t="s">
        <v>388</v>
      </c>
      <c r="X18" s="79"/>
    </row>
    <row r="19" spans="2:24" s="36" customFormat="1" ht="93.75" customHeight="1" x14ac:dyDescent="0.2">
      <c r="B19" s="173"/>
      <c r="C19" s="103">
        <v>4</v>
      </c>
      <c r="D19" s="71" t="s">
        <v>95</v>
      </c>
      <c r="E19" s="71" t="s">
        <v>96</v>
      </c>
      <c r="F19" s="71" t="s">
        <v>97</v>
      </c>
      <c r="G19" s="117" t="s">
        <v>98</v>
      </c>
      <c r="H19" s="70"/>
      <c r="I19" s="66"/>
      <c r="J19" s="68" t="s">
        <v>89</v>
      </c>
      <c r="K19" s="72" t="s">
        <v>88</v>
      </c>
      <c r="L19" s="72" t="s">
        <v>88</v>
      </c>
      <c r="M19" s="72" t="s">
        <v>88</v>
      </c>
      <c r="N19" s="71" t="s">
        <v>88</v>
      </c>
      <c r="O19" s="72" t="s">
        <v>88</v>
      </c>
      <c r="P19" s="72" t="s">
        <v>88</v>
      </c>
      <c r="Q19" s="72" t="s">
        <v>88</v>
      </c>
      <c r="R19" s="72" t="s">
        <v>88</v>
      </c>
      <c r="S19" s="72" t="s">
        <v>88</v>
      </c>
      <c r="T19" s="80">
        <f>+U19</f>
        <v>5.8823529411764705E-2</v>
      </c>
      <c r="U19" s="80">
        <f t="shared" si="0"/>
        <v>5.8823529411764705E-2</v>
      </c>
      <c r="V19" s="78" t="s">
        <v>346</v>
      </c>
      <c r="W19" s="116" t="s">
        <v>384</v>
      </c>
      <c r="X19" s="79"/>
    </row>
    <row r="20" spans="2:24" s="36" customFormat="1" ht="60" customHeight="1" x14ac:dyDescent="0.2">
      <c r="B20" s="173"/>
      <c r="C20" s="104">
        <v>5</v>
      </c>
      <c r="D20" s="118" t="s">
        <v>99</v>
      </c>
      <c r="E20" s="118" t="s">
        <v>100</v>
      </c>
      <c r="F20" s="118" t="s">
        <v>101</v>
      </c>
      <c r="G20" s="118" t="s">
        <v>102</v>
      </c>
      <c r="H20" s="75"/>
      <c r="I20" s="75"/>
      <c r="J20" s="76"/>
      <c r="K20" s="76"/>
      <c r="L20" s="76"/>
      <c r="M20" s="76" t="s">
        <v>55</v>
      </c>
      <c r="N20" s="76"/>
      <c r="O20" s="76"/>
      <c r="P20" s="76"/>
      <c r="Q20" s="76"/>
      <c r="R20" s="76"/>
      <c r="S20" s="76" t="s">
        <v>55</v>
      </c>
      <c r="T20" s="81">
        <v>0.03</v>
      </c>
      <c r="U20" s="80">
        <f t="shared" si="0"/>
        <v>5.8823529411764705E-2</v>
      </c>
      <c r="V20" s="78" t="s">
        <v>346</v>
      </c>
      <c r="W20" s="116" t="s">
        <v>377</v>
      </c>
      <c r="X20" s="79"/>
    </row>
    <row r="21" spans="2:24" s="36" customFormat="1" ht="68" x14ac:dyDescent="0.2">
      <c r="B21" s="173"/>
      <c r="C21" s="103">
        <v>6</v>
      </c>
      <c r="D21" s="118" t="s">
        <v>103</v>
      </c>
      <c r="E21" s="118" t="s">
        <v>104</v>
      </c>
      <c r="F21" s="118" t="s">
        <v>101</v>
      </c>
      <c r="G21" s="118" t="s">
        <v>105</v>
      </c>
      <c r="H21" s="76"/>
      <c r="I21" s="76"/>
      <c r="J21" s="76"/>
      <c r="K21" s="76"/>
      <c r="L21" s="76"/>
      <c r="M21" s="76" t="s">
        <v>89</v>
      </c>
      <c r="N21" s="76"/>
      <c r="O21" s="76"/>
      <c r="P21" s="76"/>
      <c r="Q21" s="76"/>
      <c r="R21" s="76"/>
      <c r="S21" s="76" t="s">
        <v>55</v>
      </c>
      <c r="T21" s="80">
        <v>0.03</v>
      </c>
      <c r="U21" s="80">
        <f t="shared" si="0"/>
        <v>5.8823529411764705E-2</v>
      </c>
      <c r="V21" s="78" t="s">
        <v>346</v>
      </c>
      <c r="W21" s="116" t="s">
        <v>378</v>
      </c>
      <c r="X21" s="79"/>
    </row>
    <row r="22" spans="2:24" s="36" customFormat="1" ht="67" customHeight="1" x14ac:dyDescent="0.2">
      <c r="B22" s="173"/>
      <c r="C22" s="119">
        <v>7</v>
      </c>
      <c r="D22" s="118" t="s">
        <v>106</v>
      </c>
      <c r="E22" s="118" t="s">
        <v>389</v>
      </c>
      <c r="F22" s="55" t="s">
        <v>107</v>
      </c>
      <c r="G22" s="55" t="s">
        <v>108</v>
      </c>
      <c r="H22" s="63"/>
      <c r="I22" s="63"/>
      <c r="J22" s="63"/>
      <c r="K22" s="63"/>
      <c r="L22" s="63"/>
      <c r="M22" s="63"/>
      <c r="N22" s="63"/>
      <c r="O22" s="63" t="s">
        <v>55</v>
      </c>
      <c r="P22" s="63"/>
      <c r="Q22" s="63"/>
      <c r="R22" s="63"/>
      <c r="S22" s="63"/>
      <c r="T22" s="115">
        <v>0</v>
      </c>
      <c r="U22" s="112">
        <f t="shared" si="0"/>
        <v>5.8823529411764705E-2</v>
      </c>
      <c r="V22" s="113" t="s">
        <v>56</v>
      </c>
      <c r="W22" s="131" t="s">
        <v>390</v>
      </c>
      <c r="X22" s="79"/>
    </row>
    <row r="23" spans="2:24" s="36" customFormat="1" ht="73" customHeight="1" x14ac:dyDescent="0.2">
      <c r="B23" s="173"/>
      <c r="C23" s="120">
        <v>8</v>
      </c>
      <c r="D23" s="118" t="s">
        <v>109</v>
      </c>
      <c r="E23" s="118" t="s">
        <v>110</v>
      </c>
      <c r="F23" s="55" t="s">
        <v>107</v>
      </c>
      <c r="G23" s="55" t="s">
        <v>111</v>
      </c>
      <c r="H23" s="63"/>
      <c r="I23" s="63"/>
      <c r="J23" s="63"/>
      <c r="K23" s="63"/>
      <c r="L23" s="63"/>
      <c r="M23" s="63"/>
      <c r="N23" s="63"/>
      <c r="O23" s="63"/>
      <c r="P23" s="63"/>
      <c r="Q23" s="63"/>
      <c r="R23" s="63"/>
      <c r="S23" s="63" t="s">
        <v>55</v>
      </c>
      <c r="T23" s="112">
        <v>0</v>
      </c>
      <c r="U23" s="112">
        <f t="shared" si="0"/>
        <v>5.8823529411764705E-2</v>
      </c>
      <c r="V23" s="113" t="s">
        <v>56</v>
      </c>
      <c r="W23" s="131" t="s">
        <v>391</v>
      </c>
      <c r="X23" s="79"/>
    </row>
    <row r="24" spans="2:24" ht="43" customHeight="1" x14ac:dyDescent="0.2">
      <c r="B24" s="169" t="s">
        <v>112</v>
      </c>
      <c r="C24" s="169"/>
      <c r="D24" s="169"/>
      <c r="E24" s="169"/>
      <c r="F24" s="169"/>
      <c r="G24" s="169"/>
      <c r="H24" s="169"/>
      <c r="I24" s="169"/>
      <c r="J24" s="169"/>
      <c r="K24" s="169"/>
      <c r="L24" s="169"/>
      <c r="M24" s="169"/>
      <c r="N24" s="169"/>
      <c r="O24" s="169"/>
      <c r="P24" s="169"/>
      <c r="Q24" s="169"/>
      <c r="R24" s="169"/>
      <c r="S24" s="169"/>
      <c r="T24" s="30">
        <f>+SUM(T7:T23)</f>
        <v>0.37411764705882355</v>
      </c>
      <c r="U24" s="30">
        <f>+SUM(U7:U23)</f>
        <v>1</v>
      </c>
      <c r="W24" s="4"/>
      <c r="X24" s="4"/>
    </row>
    <row r="25" spans="2:24" ht="52" customHeight="1" x14ac:dyDescent="0.2">
      <c r="B25" s="169" t="s">
        <v>113</v>
      </c>
      <c r="C25" s="169"/>
      <c r="D25" s="31">
        <f>+COUNTA(C7:C23)</f>
        <v>17</v>
      </c>
      <c r="E25" s="169" t="s">
        <v>17</v>
      </c>
      <c r="F25" s="169"/>
      <c r="G25" s="31">
        <f>+COUNTIF(V7:V23, "cumplida")</f>
        <v>8</v>
      </c>
    </row>
  </sheetData>
  <autoFilter ref="A6:X25" xr:uid="{23CC1C8A-2B40-3C41-AFAB-6EEA84F1627F}"/>
  <mergeCells count="11">
    <mergeCell ref="B25:C25"/>
    <mergeCell ref="E25:F25"/>
    <mergeCell ref="B24:S24"/>
    <mergeCell ref="B2:C3"/>
    <mergeCell ref="B1:X1"/>
    <mergeCell ref="D2:X3"/>
    <mergeCell ref="B4:X5"/>
    <mergeCell ref="B16:B23"/>
    <mergeCell ref="B7:B11"/>
    <mergeCell ref="B12:B13"/>
    <mergeCell ref="B14:B15"/>
  </mergeCells>
  <phoneticPr fontId="10" type="noConversion"/>
  <conditionalFormatting sqref="H7:S10 H11:J11 L11:S11 H12:S15 H20:S23">
    <cfRule type="containsText" dxfId="36" priority="1" operator="containsText" text="x">
      <formula>NOT(ISERROR(SEARCH("x",H7)))</formula>
    </cfRule>
  </conditionalFormatting>
  <conditionalFormatting sqref="H6:T6">
    <cfRule type="containsText" dxfId="35" priority="2" operator="containsText" text="Cumplida">
      <formula>NOT(ISERROR(SEARCH("Cumplida",H6)))</formula>
    </cfRule>
    <cfRule type="containsText" dxfId="34" priority="3" operator="containsText" text="En proceso">
      <formula>NOT(ISERROR(SEARCH("En proceso",H6)))</formula>
    </cfRule>
    <cfRule type="containsText" dxfId="33" priority="4" operator="containsText" text="Programada">
      <formula>NOT(ISERROR(SEARCH("Programada",H6)))</formula>
    </cfRule>
  </conditionalFormatting>
  <dataValidations count="1">
    <dataValidation type="list" allowBlank="1" showInputMessage="1" showErrorMessage="1" sqref="V7:V23" xr:uid="{B6D1E35B-38FE-764D-BC79-2967458C9F65}">
      <formula1>"Programada,Cumplida,No cumplida"</formula1>
    </dataValidation>
  </dataValidations>
  <pageMargins left="0.70866141732283472" right="0.70866141732283472" top="0.74803149606299213" bottom="0.74803149606299213" header="0.31496062992125984" footer="0.31496062992125984"/>
  <pageSetup paperSize="9"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F0603-4B79-794E-8204-91963A15922C}">
  <sheetPr>
    <tabColor theme="4" tint="0.79998168889431442"/>
  </sheetPr>
  <dimension ref="A1:X23"/>
  <sheetViews>
    <sheetView showGridLines="0" zoomScale="41" zoomScaleNormal="70" zoomScaleSheetLayoutView="100" workbookViewId="0">
      <selection activeCell="E11" sqref="E11"/>
    </sheetView>
  </sheetViews>
  <sheetFormatPr baseColWidth="10" defaultColWidth="11.5" defaultRowHeight="18" x14ac:dyDescent="0.2"/>
  <cols>
    <col min="1" max="1" width="2.6640625" style="29" customWidth="1"/>
    <col min="2" max="2" width="23" style="2" customWidth="1"/>
    <col min="3" max="3" width="7.5" style="2" customWidth="1"/>
    <col min="4" max="4" width="45.33203125" style="29" customWidth="1"/>
    <col min="5" max="5" width="50.33203125" style="29" customWidth="1"/>
    <col min="6" max="6" width="28.33203125" style="29" customWidth="1"/>
    <col min="7" max="7" width="28" style="29" customWidth="1"/>
    <col min="8" max="19" width="3.6640625" style="32" customWidth="1"/>
    <col min="20" max="20" width="11.83203125" style="32" customWidth="1"/>
    <col min="21" max="21" width="15.1640625" style="29" customWidth="1"/>
    <col min="22" max="22" width="19.83203125" style="29" customWidth="1"/>
    <col min="23" max="23" width="47.6640625" style="29" customWidth="1"/>
    <col min="24" max="24" width="18.33203125" style="29" customWidth="1"/>
    <col min="25" max="16384" width="11.5" style="29"/>
  </cols>
  <sheetData>
    <row r="1" spans="1:24" x14ac:dyDescent="0.2">
      <c r="B1" s="171"/>
      <c r="C1" s="171"/>
      <c r="D1" s="171"/>
      <c r="E1" s="171"/>
      <c r="F1" s="171"/>
      <c r="G1" s="171"/>
      <c r="H1" s="171"/>
      <c r="I1" s="171"/>
      <c r="J1" s="171"/>
      <c r="K1" s="171"/>
      <c r="L1" s="171"/>
      <c r="M1" s="171"/>
      <c r="N1" s="171"/>
      <c r="O1" s="171"/>
      <c r="P1" s="171"/>
      <c r="Q1" s="171"/>
      <c r="R1" s="171"/>
      <c r="S1" s="171"/>
      <c r="T1" s="171"/>
      <c r="U1" s="171"/>
      <c r="V1" s="171"/>
      <c r="W1" s="171"/>
      <c r="X1" s="171"/>
    </row>
    <row r="2" spans="1:24" ht="15" customHeight="1" x14ac:dyDescent="0.2">
      <c r="A2" s="27"/>
      <c r="B2" s="170"/>
      <c r="C2" s="170"/>
      <c r="D2" s="172" t="s">
        <v>25</v>
      </c>
      <c r="E2" s="172"/>
      <c r="F2" s="172"/>
      <c r="G2" s="172"/>
      <c r="H2" s="172"/>
      <c r="I2" s="172"/>
      <c r="J2" s="172"/>
      <c r="K2" s="172"/>
      <c r="L2" s="172"/>
      <c r="M2" s="172"/>
      <c r="N2" s="172"/>
      <c r="O2" s="172"/>
      <c r="P2" s="172"/>
      <c r="Q2" s="172"/>
      <c r="R2" s="172"/>
      <c r="S2" s="172"/>
      <c r="T2" s="172"/>
      <c r="U2" s="172"/>
      <c r="V2" s="172"/>
      <c r="W2" s="172"/>
      <c r="X2" s="172"/>
    </row>
    <row r="3" spans="1:24" ht="85" customHeight="1" x14ac:dyDescent="0.2">
      <c r="A3" s="27"/>
      <c r="B3" s="170"/>
      <c r="C3" s="170"/>
      <c r="D3" s="172"/>
      <c r="E3" s="172"/>
      <c r="F3" s="172"/>
      <c r="G3" s="172"/>
      <c r="H3" s="172"/>
      <c r="I3" s="172"/>
      <c r="J3" s="172"/>
      <c r="K3" s="172"/>
      <c r="L3" s="172"/>
      <c r="M3" s="172"/>
      <c r="N3" s="172"/>
      <c r="O3" s="172"/>
      <c r="P3" s="172"/>
      <c r="Q3" s="172"/>
      <c r="R3" s="172"/>
      <c r="S3" s="172"/>
      <c r="T3" s="172"/>
      <c r="U3" s="172"/>
      <c r="V3" s="172"/>
      <c r="W3" s="172"/>
      <c r="X3" s="172"/>
    </row>
    <row r="4" spans="1:24" ht="14" customHeight="1" x14ac:dyDescent="0.2">
      <c r="B4" s="169" t="s">
        <v>114</v>
      </c>
      <c r="C4" s="169"/>
      <c r="D4" s="169"/>
      <c r="E4" s="169"/>
      <c r="F4" s="169"/>
      <c r="G4" s="169"/>
      <c r="H4" s="169"/>
      <c r="I4" s="169"/>
      <c r="J4" s="169"/>
      <c r="K4" s="169"/>
      <c r="L4" s="169"/>
      <c r="M4" s="169"/>
      <c r="N4" s="169"/>
      <c r="O4" s="169"/>
      <c r="P4" s="169"/>
      <c r="Q4" s="169"/>
      <c r="R4" s="169"/>
      <c r="S4" s="169"/>
      <c r="T4" s="169"/>
      <c r="U4" s="169"/>
      <c r="V4" s="169"/>
      <c r="W4" s="169"/>
      <c r="X4" s="169"/>
    </row>
    <row r="5" spans="1:24" ht="14" customHeight="1" x14ac:dyDescent="0.2">
      <c r="B5" s="169"/>
      <c r="C5" s="169"/>
      <c r="D5" s="169"/>
      <c r="E5" s="169"/>
      <c r="F5" s="169"/>
      <c r="G5" s="169"/>
      <c r="H5" s="176"/>
      <c r="I5" s="176"/>
      <c r="J5" s="176"/>
      <c r="K5" s="176"/>
      <c r="L5" s="176"/>
      <c r="M5" s="176"/>
      <c r="N5" s="176"/>
      <c r="O5" s="169"/>
      <c r="P5" s="169"/>
      <c r="Q5" s="169"/>
      <c r="R5" s="169"/>
      <c r="S5" s="169"/>
      <c r="T5" s="169"/>
      <c r="U5" s="169"/>
      <c r="V5" s="169"/>
      <c r="W5" s="169"/>
      <c r="X5" s="169"/>
    </row>
    <row r="6" spans="1:24" ht="74" customHeight="1" x14ac:dyDescent="0.2">
      <c r="B6" s="38" t="s">
        <v>27</v>
      </c>
      <c r="C6" s="38" t="s">
        <v>28</v>
      </c>
      <c r="D6" s="38" t="s">
        <v>29</v>
      </c>
      <c r="E6" s="38" t="s">
        <v>30</v>
      </c>
      <c r="F6" s="38" t="s">
        <v>31</v>
      </c>
      <c r="G6" s="106" t="s">
        <v>32</v>
      </c>
      <c r="H6" s="25" t="s">
        <v>33</v>
      </c>
      <c r="I6" s="25" t="s">
        <v>34</v>
      </c>
      <c r="J6" s="25" t="s">
        <v>35</v>
      </c>
      <c r="K6" s="25" t="s">
        <v>36</v>
      </c>
      <c r="L6" s="25" t="s">
        <v>37</v>
      </c>
      <c r="M6" s="25" t="s">
        <v>38</v>
      </c>
      <c r="N6" s="25" t="s">
        <v>39</v>
      </c>
      <c r="O6" s="25" t="s">
        <v>40</v>
      </c>
      <c r="P6" s="25" t="s">
        <v>41</v>
      </c>
      <c r="Q6" s="25" t="s">
        <v>42</v>
      </c>
      <c r="R6" s="25" t="s">
        <v>43</v>
      </c>
      <c r="S6" s="25" t="s">
        <v>44</v>
      </c>
      <c r="T6" s="1" t="s">
        <v>45</v>
      </c>
      <c r="U6" s="1" t="s">
        <v>46</v>
      </c>
      <c r="V6" s="3" t="s">
        <v>47</v>
      </c>
      <c r="W6" s="1" t="s">
        <v>48</v>
      </c>
      <c r="X6" s="1" t="s">
        <v>49</v>
      </c>
    </row>
    <row r="7" spans="1:24" s="7" customFormat="1" ht="60.75" customHeight="1" x14ac:dyDescent="0.2">
      <c r="B7" s="175" t="s">
        <v>115</v>
      </c>
      <c r="C7" s="47">
        <v>1</v>
      </c>
      <c r="D7" s="48" t="s">
        <v>116</v>
      </c>
      <c r="E7" s="48" t="s">
        <v>117</v>
      </c>
      <c r="F7" s="48" t="s">
        <v>118</v>
      </c>
      <c r="G7" s="107" t="s">
        <v>117</v>
      </c>
      <c r="H7" s="35"/>
      <c r="I7" s="35"/>
      <c r="J7" s="35"/>
      <c r="K7" s="35"/>
      <c r="L7" s="35"/>
      <c r="M7" s="35"/>
      <c r="N7" s="35"/>
      <c r="O7" s="35"/>
      <c r="P7" s="35"/>
      <c r="Q7" s="35"/>
      <c r="R7" s="35" t="s">
        <v>55</v>
      </c>
      <c r="S7" s="35"/>
      <c r="T7" s="115">
        <v>0</v>
      </c>
      <c r="U7" s="112">
        <f>100%/$D$13</f>
        <v>0.2</v>
      </c>
      <c r="V7" s="113" t="s">
        <v>56</v>
      </c>
      <c r="W7" s="131" t="s">
        <v>356</v>
      </c>
      <c r="X7" s="114"/>
    </row>
    <row r="8" spans="1:24" s="7" customFormat="1" ht="112" customHeight="1" x14ac:dyDescent="0.2">
      <c r="B8" s="175"/>
      <c r="C8" s="47">
        <v>2</v>
      </c>
      <c r="D8" s="70" t="s">
        <v>383</v>
      </c>
      <c r="E8" s="70" t="s">
        <v>119</v>
      </c>
      <c r="F8" s="48" t="s">
        <v>81</v>
      </c>
      <c r="G8" s="121" t="s">
        <v>120</v>
      </c>
      <c r="H8" s="35"/>
      <c r="I8" s="35"/>
      <c r="J8" s="35"/>
      <c r="K8" s="35"/>
      <c r="L8" s="35"/>
      <c r="M8" s="35"/>
      <c r="N8" s="35"/>
      <c r="O8" s="35"/>
      <c r="P8" s="35"/>
      <c r="Q8" s="35"/>
      <c r="R8" s="35" t="s">
        <v>55</v>
      </c>
      <c r="S8" s="35"/>
      <c r="T8" s="115">
        <v>0</v>
      </c>
      <c r="U8" s="112">
        <f t="shared" ref="U8:U11" si="0">100%/$D$13</f>
        <v>0.2</v>
      </c>
      <c r="V8" s="113" t="s">
        <v>56</v>
      </c>
      <c r="W8" s="131" t="s">
        <v>356</v>
      </c>
      <c r="X8" s="114"/>
    </row>
    <row r="9" spans="1:24" s="7" customFormat="1" ht="183" customHeight="1" x14ac:dyDescent="0.2">
      <c r="B9" s="175" t="s">
        <v>121</v>
      </c>
      <c r="C9" s="48">
        <v>1</v>
      </c>
      <c r="D9" s="48" t="s">
        <v>122</v>
      </c>
      <c r="E9" s="48" t="s">
        <v>123</v>
      </c>
      <c r="F9" s="70" t="s">
        <v>124</v>
      </c>
      <c r="G9" s="107" t="s">
        <v>125</v>
      </c>
      <c r="H9" s="35"/>
      <c r="I9" s="35"/>
      <c r="J9" s="35"/>
      <c r="K9" s="35"/>
      <c r="L9" s="35" t="s">
        <v>55</v>
      </c>
      <c r="M9" s="35"/>
      <c r="N9" s="35"/>
      <c r="O9" s="35"/>
      <c r="P9" s="35"/>
      <c r="Q9" s="35"/>
      <c r="R9" s="35"/>
      <c r="S9" s="35"/>
      <c r="T9" s="81">
        <f>+U9/2</f>
        <v>0.1</v>
      </c>
      <c r="U9" s="80">
        <f t="shared" si="0"/>
        <v>0.2</v>
      </c>
      <c r="V9" s="78" t="s">
        <v>346</v>
      </c>
      <c r="W9" s="139" t="s">
        <v>375</v>
      </c>
      <c r="X9" s="79"/>
    </row>
    <row r="10" spans="1:24" s="7" customFormat="1" ht="122" customHeight="1" x14ac:dyDescent="0.2">
      <c r="B10" s="175"/>
      <c r="C10" s="48">
        <v>2</v>
      </c>
      <c r="D10" s="48" t="s">
        <v>126</v>
      </c>
      <c r="E10" s="48" t="s">
        <v>127</v>
      </c>
      <c r="F10" s="48" t="s">
        <v>128</v>
      </c>
      <c r="G10" s="107" t="s">
        <v>129</v>
      </c>
      <c r="H10" s="37"/>
      <c r="I10" s="37"/>
      <c r="J10" s="37" t="s">
        <v>55</v>
      </c>
      <c r="K10" s="37"/>
      <c r="L10" s="37"/>
      <c r="M10" s="37"/>
      <c r="N10" s="37"/>
      <c r="O10" s="37"/>
      <c r="P10" s="37"/>
      <c r="Q10" s="37" t="s">
        <v>55</v>
      </c>
      <c r="R10" s="37"/>
      <c r="S10" s="37"/>
      <c r="T10" s="81">
        <f>+U10/2</f>
        <v>0.1</v>
      </c>
      <c r="U10" s="80">
        <f t="shared" si="0"/>
        <v>0.2</v>
      </c>
      <c r="V10" s="78" t="s">
        <v>346</v>
      </c>
      <c r="W10" s="139" t="s">
        <v>376</v>
      </c>
      <c r="X10" s="79"/>
    </row>
    <row r="11" spans="1:24" s="7" customFormat="1" ht="132" customHeight="1" x14ac:dyDescent="0.2">
      <c r="B11" s="175"/>
      <c r="C11" s="47">
        <v>3</v>
      </c>
      <c r="D11" s="48" t="s">
        <v>130</v>
      </c>
      <c r="E11" s="48" t="s">
        <v>131</v>
      </c>
      <c r="F11" s="48" t="s">
        <v>128</v>
      </c>
      <c r="G11" s="107" t="s">
        <v>132</v>
      </c>
      <c r="H11" s="35"/>
      <c r="I11" s="35"/>
      <c r="J11" s="35"/>
      <c r="K11" s="35"/>
      <c r="L11" s="35"/>
      <c r="M11" s="35"/>
      <c r="N11" s="35"/>
      <c r="O11" s="35"/>
      <c r="P11" s="35" t="s">
        <v>55</v>
      </c>
      <c r="Q11" s="35"/>
      <c r="R11" s="35"/>
      <c r="S11" s="35"/>
      <c r="T11" s="115">
        <v>0</v>
      </c>
      <c r="U11" s="112">
        <f t="shared" si="0"/>
        <v>0.2</v>
      </c>
      <c r="V11" s="113" t="s">
        <v>56</v>
      </c>
      <c r="W11" s="131" t="s">
        <v>356</v>
      </c>
      <c r="X11" s="114"/>
    </row>
    <row r="12" spans="1:24" ht="43" customHeight="1" x14ac:dyDescent="0.2">
      <c r="B12" s="177" t="s">
        <v>133</v>
      </c>
      <c r="C12" s="177"/>
      <c r="D12" s="177"/>
      <c r="E12" s="177"/>
      <c r="F12" s="177"/>
      <c r="G12" s="177"/>
      <c r="H12" s="177"/>
      <c r="I12" s="177"/>
      <c r="J12" s="177"/>
      <c r="K12" s="177"/>
      <c r="L12" s="177"/>
      <c r="M12" s="177"/>
      <c r="N12" s="177"/>
      <c r="O12" s="169"/>
      <c r="P12" s="169"/>
      <c r="Q12" s="169"/>
      <c r="R12" s="169"/>
      <c r="S12" s="169"/>
      <c r="T12" s="30">
        <f>+SUM(T7:T11)</f>
        <v>0.2</v>
      </c>
      <c r="U12" s="30">
        <f>+SUM(U7:U11)</f>
        <v>1</v>
      </c>
      <c r="V12" s="32"/>
      <c r="W12" s="32"/>
      <c r="X12" s="32"/>
    </row>
    <row r="13" spans="1:24" ht="52" customHeight="1" x14ac:dyDescent="0.2">
      <c r="B13" s="169" t="s">
        <v>113</v>
      </c>
      <c r="C13" s="169"/>
      <c r="D13" s="31">
        <f>+COUNTA(C7:C11)</f>
        <v>5</v>
      </c>
      <c r="E13" s="169" t="s">
        <v>17</v>
      </c>
      <c r="F13" s="169"/>
      <c r="G13" s="31">
        <f>+COUNTIF(V7:V11, "cumplida")</f>
        <v>2</v>
      </c>
      <c r="U13" s="32"/>
      <c r="V13" s="32"/>
      <c r="W13" s="32"/>
      <c r="X13" s="32"/>
    </row>
    <row r="14" spans="1:24" x14ac:dyDescent="0.2">
      <c r="U14" s="32"/>
      <c r="V14" s="32"/>
      <c r="W14" s="32"/>
      <c r="X14" s="32"/>
    </row>
    <row r="15" spans="1:24" x14ac:dyDescent="0.2">
      <c r="U15" s="32"/>
      <c r="V15" s="32"/>
      <c r="W15" s="32"/>
      <c r="X15" s="32"/>
    </row>
    <row r="16" spans="1:24" x14ac:dyDescent="0.2">
      <c r="U16" s="32"/>
      <c r="V16" s="32"/>
      <c r="W16" s="32"/>
      <c r="X16" s="32"/>
    </row>
    <row r="17" spans="21:24" x14ac:dyDescent="0.2">
      <c r="U17" s="32"/>
      <c r="V17" s="32"/>
      <c r="W17" s="32"/>
      <c r="X17" s="32"/>
    </row>
    <row r="18" spans="21:24" x14ac:dyDescent="0.2">
      <c r="U18" s="32"/>
      <c r="V18" s="32"/>
      <c r="W18" s="32"/>
      <c r="X18" s="32"/>
    </row>
    <row r="19" spans="21:24" x14ac:dyDescent="0.2">
      <c r="U19" s="32"/>
      <c r="V19" s="32"/>
      <c r="W19" s="32"/>
      <c r="X19" s="32"/>
    </row>
    <row r="20" spans="21:24" x14ac:dyDescent="0.2">
      <c r="U20" s="32"/>
      <c r="V20" s="32"/>
      <c r="W20" s="32"/>
      <c r="X20" s="32"/>
    </row>
    <row r="21" spans="21:24" x14ac:dyDescent="0.2">
      <c r="U21" s="32"/>
      <c r="V21" s="32"/>
      <c r="W21" s="32"/>
      <c r="X21" s="32"/>
    </row>
    <row r="22" spans="21:24" x14ac:dyDescent="0.2">
      <c r="U22" s="32"/>
      <c r="V22" s="32"/>
      <c r="W22" s="32"/>
      <c r="X22" s="32"/>
    </row>
    <row r="23" spans="21:24" x14ac:dyDescent="0.2">
      <c r="U23" s="32"/>
      <c r="V23" s="32"/>
      <c r="W23" s="32"/>
      <c r="X23" s="32"/>
    </row>
  </sheetData>
  <autoFilter ref="D6:W11" xr:uid="{00000000-0009-0000-0000-000000000000}"/>
  <mergeCells count="9">
    <mergeCell ref="B13:C13"/>
    <mergeCell ref="E13:F13"/>
    <mergeCell ref="B9:B11"/>
    <mergeCell ref="B4:X5"/>
    <mergeCell ref="B1:X1"/>
    <mergeCell ref="B2:C3"/>
    <mergeCell ref="D2:X3"/>
    <mergeCell ref="B12:S12"/>
    <mergeCell ref="B7:B8"/>
  </mergeCells>
  <phoneticPr fontId="10" type="noConversion"/>
  <conditionalFormatting sqref="H7:S11">
    <cfRule type="containsText" dxfId="32" priority="4" operator="containsText" text="x">
      <formula>NOT(ISERROR(SEARCH("x",H7)))</formula>
    </cfRule>
  </conditionalFormatting>
  <conditionalFormatting sqref="H6:T6">
    <cfRule type="containsText" dxfId="31" priority="1" operator="containsText" text="Cumplida">
      <formula>NOT(ISERROR(SEARCH("Cumplida",H6)))</formula>
    </cfRule>
    <cfRule type="containsText" dxfId="30" priority="2" operator="containsText" text="En proceso">
      <formula>NOT(ISERROR(SEARCH("En proceso",H6)))</formula>
    </cfRule>
    <cfRule type="containsText" dxfId="29" priority="3" operator="containsText" text="Programada">
      <formula>NOT(ISERROR(SEARCH("Programada",H6)))</formula>
    </cfRule>
  </conditionalFormatting>
  <dataValidations count="1">
    <dataValidation type="list" allowBlank="1" showInputMessage="1" showErrorMessage="1" sqref="V7:V11" xr:uid="{F1DE57CD-07D7-A842-A96B-7A53E6930E4C}">
      <formula1>"Programada,Cumplida,No cumplida"</formula1>
    </dataValidation>
  </dataValidations>
  <pageMargins left="0.70866141732283472" right="0.70866141732283472" top="0.74803149606299213" bottom="0.74803149606299213" header="0.31496062992125984" footer="0.31496062992125984"/>
  <pageSetup paperSize="9" scale="2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9633-8BCB-F64A-B5A3-0837CF41183D}">
  <sheetPr>
    <tabColor theme="4" tint="0.79998168889431442"/>
  </sheetPr>
  <dimension ref="A1:Y45"/>
  <sheetViews>
    <sheetView showGridLines="0" topLeftCell="A17" zoomScale="83" zoomScaleNormal="70" zoomScaleSheetLayoutView="100" workbookViewId="0">
      <selection activeCell="H9" sqref="H9"/>
    </sheetView>
  </sheetViews>
  <sheetFormatPr baseColWidth="10" defaultColWidth="11.5" defaultRowHeight="18" x14ac:dyDescent="0.2"/>
  <cols>
    <col min="1" max="1" width="2.6640625" style="29" customWidth="1"/>
    <col min="2" max="2" width="28.5" style="2" customWidth="1"/>
    <col min="3" max="3" width="6.83203125" style="23" customWidth="1"/>
    <col min="4" max="4" width="16.6640625" style="2" customWidth="1"/>
    <col min="5" max="5" width="66.5" style="29" customWidth="1"/>
    <col min="6" max="7" width="41.33203125" style="29" customWidth="1"/>
    <col min="8" max="8" width="45.5" style="33" customWidth="1"/>
    <col min="9" max="20" width="3.6640625" style="32" customWidth="1"/>
    <col min="21" max="21" width="11.83203125" style="98" customWidth="1"/>
    <col min="22" max="22" width="8.6640625" style="29" customWidth="1"/>
    <col min="23" max="23" width="16.5" style="29" customWidth="1"/>
    <col min="24" max="24" width="104.33203125" style="7" customWidth="1"/>
    <col min="25" max="25" width="18.33203125" style="29" customWidth="1"/>
    <col min="26" max="16384" width="11.5" style="29"/>
  </cols>
  <sheetData>
    <row r="1" spans="1:25" x14ac:dyDescent="0.2">
      <c r="B1" s="178"/>
      <c r="C1" s="178"/>
      <c r="D1" s="178"/>
      <c r="E1" s="178"/>
      <c r="F1" s="178"/>
      <c r="G1" s="178"/>
      <c r="H1" s="178"/>
      <c r="I1" s="178"/>
      <c r="J1" s="178"/>
      <c r="K1" s="178"/>
      <c r="L1" s="178"/>
      <c r="M1" s="178"/>
      <c r="N1" s="178"/>
      <c r="O1" s="178"/>
      <c r="P1" s="178"/>
      <c r="Q1" s="178"/>
      <c r="R1" s="178"/>
      <c r="S1" s="178"/>
      <c r="T1" s="178"/>
      <c r="U1" s="178"/>
      <c r="V1" s="178"/>
      <c r="W1" s="178"/>
      <c r="X1" s="178"/>
      <c r="Y1" s="178"/>
    </row>
    <row r="2" spans="1:25" ht="15" customHeight="1" x14ac:dyDescent="0.2">
      <c r="A2" s="27"/>
      <c r="B2" s="179"/>
      <c r="C2" s="179"/>
      <c r="D2" s="184" t="s">
        <v>25</v>
      </c>
      <c r="E2" s="184"/>
      <c r="F2" s="184"/>
      <c r="G2" s="184"/>
      <c r="H2" s="184"/>
      <c r="I2" s="184"/>
      <c r="J2" s="184"/>
      <c r="K2" s="184"/>
      <c r="L2" s="184"/>
      <c r="M2" s="184"/>
      <c r="N2" s="184"/>
      <c r="O2" s="184"/>
      <c r="P2" s="184"/>
      <c r="Q2" s="184"/>
      <c r="R2" s="184"/>
      <c r="S2" s="184"/>
      <c r="T2" s="184"/>
      <c r="U2" s="184"/>
      <c r="V2" s="184"/>
      <c r="W2" s="184"/>
      <c r="X2" s="184"/>
      <c r="Y2" s="184"/>
    </row>
    <row r="3" spans="1:25" ht="85" customHeight="1" x14ac:dyDescent="0.2">
      <c r="A3" s="27"/>
      <c r="B3" s="179"/>
      <c r="C3" s="179"/>
      <c r="D3" s="184"/>
      <c r="E3" s="184"/>
      <c r="F3" s="184"/>
      <c r="G3" s="184"/>
      <c r="H3" s="184"/>
      <c r="I3" s="184"/>
      <c r="J3" s="184"/>
      <c r="K3" s="184"/>
      <c r="L3" s="184"/>
      <c r="M3" s="184"/>
      <c r="N3" s="184"/>
      <c r="O3" s="184"/>
      <c r="P3" s="184"/>
      <c r="Q3" s="184"/>
      <c r="R3" s="184"/>
      <c r="S3" s="184"/>
      <c r="T3" s="184"/>
      <c r="U3" s="184"/>
      <c r="V3" s="184"/>
      <c r="W3" s="184"/>
      <c r="X3" s="184"/>
      <c r="Y3" s="184"/>
    </row>
    <row r="4" spans="1:25" ht="23" customHeight="1" x14ac:dyDescent="0.2">
      <c r="B4" s="180" t="s">
        <v>134</v>
      </c>
      <c r="C4" s="180"/>
      <c r="D4" s="180"/>
      <c r="E4" s="180"/>
      <c r="F4" s="180"/>
      <c r="G4" s="180"/>
      <c r="H4" s="180"/>
      <c r="I4" s="180"/>
      <c r="J4" s="180"/>
      <c r="K4" s="180"/>
      <c r="L4" s="180"/>
      <c r="M4" s="180"/>
      <c r="N4" s="180"/>
      <c r="O4" s="180"/>
      <c r="P4" s="180"/>
      <c r="Q4" s="180"/>
      <c r="R4" s="180"/>
      <c r="S4" s="180"/>
      <c r="T4" s="180"/>
      <c r="U4" s="180"/>
      <c r="V4" s="180"/>
      <c r="W4" s="180"/>
      <c r="X4" s="181"/>
      <c r="Y4" s="180"/>
    </row>
    <row r="5" spans="1:25" ht="23" customHeight="1" x14ac:dyDescent="0.2">
      <c r="B5" s="180"/>
      <c r="C5" s="180"/>
      <c r="D5" s="180"/>
      <c r="E5" s="180"/>
      <c r="F5" s="180"/>
      <c r="G5" s="180"/>
      <c r="H5" s="180"/>
      <c r="I5" s="182"/>
      <c r="J5" s="182"/>
      <c r="K5" s="182"/>
      <c r="L5" s="182"/>
      <c r="M5" s="182"/>
      <c r="N5" s="182"/>
      <c r="O5" s="180"/>
      <c r="P5" s="180"/>
      <c r="Q5" s="180"/>
      <c r="R5" s="180"/>
      <c r="S5" s="180"/>
      <c r="T5" s="180"/>
      <c r="U5" s="180"/>
      <c r="V5" s="180"/>
      <c r="W5" s="180"/>
      <c r="X5" s="181"/>
      <c r="Y5" s="180"/>
    </row>
    <row r="6" spans="1:25" ht="74" customHeight="1" x14ac:dyDescent="0.2">
      <c r="B6" s="43" t="s">
        <v>27</v>
      </c>
      <c r="C6" s="43" t="s">
        <v>28</v>
      </c>
      <c r="D6" s="183" t="s">
        <v>29</v>
      </c>
      <c r="E6" s="183"/>
      <c r="F6" s="60" t="s">
        <v>30</v>
      </c>
      <c r="G6" s="60" t="s">
        <v>31</v>
      </c>
      <c r="H6" s="86" t="s">
        <v>32</v>
      </c>
      <c r="I6" s="25" t="s">
        <v>33</v>
      </c>
      <c r="J6" s="25" t="s">
        <v>34</v>
      </c>
      <c r="K6" s="25" t="s">
        <v>35</v>
      </c>
      <c r="L6" s="25" t="s">
        <v>36</v>
      </c>
      <c r="M6" s="25" t="s">
        <v>37</v>
      </c>
      <c r="N6" s="25" t="s">
        <v>38</v>
      </c>
      <c r="O6" s="89" t="s">
        <v>39</v>
      </c>
      <c r="P6" s="61" t="s">
        <v>40</v>
      </c>
      <c r="Q6" s="61" t="s">
        <v>41</v>
      </c>
      <c r="R6" s="61" t="s">
        <v>42</v>
      </c>
      <c r="S6" s="61" t="s">
        <v>43</v>
      </c>
      <c r="T6" s="61" t="s">
        <v>44</v>
      </c>
      <c r="U6" s="95" t="s">
        <v>45</v>
      </c>
      <c r="V6" s="43" t="s">
        <v>46</v>
      </c>
      <c r="W6" s="24" t="s">
        <v>47</v>
      </c>
      <c r="X6" s="149" t="s">
        <v>48</v>
      </c>
      <c r="Y6" s="43" t="s">
        <v>49</v>
      </c>
    </row>
    <row r="7" spans="1:25" s="7" customFormat="1" ht="80" customHeight="1" x14ac:dyDescent="0.2">
      <c r="B7" s="187" t="s">
        <v>135</v>
      </c>
      <c r="C7" s="59">
        <v>1</v>
      </c>
      <c r="D7" s="185" t="s">
        <v>136</v>
      </c>
      <c r="E7" s="40" t="s">
        <v>137</v>
      </c>
      <c r="F7" s="57" t="s">
        <v>138</v>
      </c>
      <c r="G7" s="57" t="s">
        <v>139</v>
      </c>
      <c r="H7" s="87" t="s">
        <v>140</v>
      </c>
      <c r="I7" s="101" t="s">
        <v>88</v>
      </c>
      <c r="J7" s="101" t="s">
        <v>88</v>
      </c>
      <c r="K7" s="101" t="s">
        <v>88</v>
      </c>
      <c r="L7" s="101" t="s">
        <v>88</v>
      </c>
      <c r="M7" s="101" t="s">
        <v>88</v>
      </c>
      <c r="N7" s="101" t="s">
        <v>88</v>
      </c>
      <c r="O7" s="90" t="s">
        <v>88</v>
      </c>
      <c r="P7" s="45" t="s">
        <v>89</v>
      </c>
      <c r="Q7" s="40" t="s">
        <v>88</v>
      </c>
      <c r="R7" s="40" t="s">
        <v>88</v>
      </c>
      <c r="S7" s="40" t="s">
        <v>88</v>
      </c>
      <c r="T7" s="40" t="s">
        <v>88</v>
      </c>
      <c r="U7" s="141">
        <v>0</v>
      </c>
      <c r="V7" s="142">
        <f>100%/$D$44</f>
        <v>2.7777777777777776E-2</v>
      </c>
      <c r="W7" s="143" t="s">
        <v>56</v>
      </c>
      <c r="X7" s="144" t="s">
        <v>350</v>
      </c>
      <c r="Y7" s="84"/>
    </row>
    <row r="8" spans="1:25" s="7" customFormat="1" ht="92" customHeight="1" x14ac:dyDescent="0.2">
      <c r="B8" s="187"/>
      <c r="C8" s="59">
        <v>2</v>
      </c>
      <c r="D8" s="185"/>
      <c r="E8" s="57" t="s">
        <v>141</v>
      </c>
      <c r="F8" s="57" t="s">
        <v>142</v>
      </c>
      <c r="G8" s="57" t="s">
        <v>143</v>
      </c>
      <c r="H8" s="87" t="s">
        <v>400</v>
      </c>
      <c r="I8" s="101" t="s">
        <v>88</v>
      </c>
      <c r="J8" s="101" t="s">
        <v>88</v>
      </c>
      <c r="K8" s="101" t="s">
        <v>88</v>
      </c>
      <c r="L8" s="35" t="s">
        <v>89</v>
      </c>
      <c r="M8" s="101" t="s">
        <v>88</v>
      </c>
      <c r="N8" s="101" t="s">
        <v>88</v>
      </c>
      <c r="O8" s="90" t="s">
        <v>88</v>
      </c>
      <c r="P8" s="40" t="s">
        <v>88</v>
      </c>
      <c r="Q8" s="40" t="s">
        <v>88</v>
      </c>
      <c r="R8" s="40" t="s">
        <v>88</v>
      </c>
      <c r="S8" s="40" t="s">
        <v>88</v>
      </c>
      <c r="T8" s="40" t="s">
        <v>88</v>
      </c>
      <c r="U8" s="100">
        <f>100%*V8</f>
        <v>2.7777777777777776E-2</v>
      </c>
      <c r="V8" s="82">
        <f t="shared" ref="V8:V42" si="0">100%/$D$44</f>
        <v>2.7777777777777776E-2</v>
      </c>
      <c r="W8" s="83" t="s">
        <v>346</v>
      </c>
      <c r="X8" s="148" t="s">
        <v>401</v>
      </c>
      <c r="Y8" s="84"/>
    </row>
    <row r="9" spans="1:25" s="7" customFormat="1" ht="97" customHeight="1" x14ac:dyDescent="0.2">
      <c r="B9" s="187"/>
      <c r="C9" s="59">
        <v>3</v>
      </c>
      <c r="D9" s="185"/>
      <c r="E9" s="57" t="s">
        <v>402</v>
      </c>
      <c r="F9" s="57" t="s">
        <v>144</v>
      </c>
      <c r="G9" s="57" t="s">
        <v>145</v>
      </c>
      <c r="H9" s="87" t="s">
        <v>146</v>
      </c>
      <c r="I9" s="101" t="s">
        <v>88</v>
      </c>
      <c r="J9" s="101" t="s">
        <v>88</v>
      </c>
      <c r="K9" s="101" t="s">
        <v>88</v>
      </c>
      <c r="L9" s="101" t="s">
        <v>88</v>
      </c>
      <c r="M9" s="35" t="s">
        <v>89</v>
      </c>
      <c r="N9" s="101"/>
      <c r="O9" s="90" t="s">
        <v>88</v>
      </c>
      <c r="P9" s="40" t="s">
        <v>88</v>
      </c>
      <c r="Q9" s="40" t="s">
        <v>88</v>
      </c>
      <c r="R9" s="40" t="s">
        <v>88</v>
      </c>
      <c r="S9" s="40" t="s">
        <v>88</v>
      </c>
      <c r="T9" s="40" t="s">
        <v>88</v>
      </c>
      <c r="U9" s="100">
        <f>100%*V9</f>
        <v>2.7777777777777776E-2</v>
      </c>
      <c r="V9" s="82">
        <f t="shared" si="0"/>
        <v>2.7777777777777776E-2</v>
      </c>
      <c r="W9" s="83" t="s">
        <v>346</v>
      </c>
      <c r="X9" s="148" t="s">
        <v>403</v>
      </c>
      <c r="Y9" s="84"/>
    </row>
    <row r="10" spans="1:25" s="7" customFormat="1" ht="80" customHeight="1" x14ac:dyDescent="0.2">
      <c r="B10" s="187"/>
      <c r="C10" s="59">
        <v>4</v>
      </c>
      <c r="D10" s="185"/>
      <c r="E10" s="57" t="s">
        <v>147</v>
      </c>
      <c r="F10" s="57" t="s">
        <v>404</v>
      </c>
      <c r="G10" s="57" t="s">
        <v>145</v>
      </c>
      <c r="H10" s="87" t="s">
        <v>148</v>
      </c>
      <c r="I10" s="101" t="s">
        <v>88</v>
      </c>
      <c r="J10" s="101" t="s">
        <v>88</v>
      </c>
      <c r="K10" s="101" t="s">
        <v>88</v>
      </c>
      <c r="L10" s="101" t="s">
        <v>88</v>
      </c>
      <c r="M10" s="101" t="s">
        <v>88</v>
      </c>
      <c r="N10" s="101" t="s">
        <v>88</v>
      </c>
      <c r="O10" s="91" t="s">
        <v>89</v>
      </c>
      <c r="P10" s="40"/>
      <c r="Q10" s="40" t="s">
        <v>88</v>
      </c>
      <c r="R10" s="40" t="s">
        <v>88</v>
      </c>
      <c r="S10" s="45" t="s">
        <v>89</v>
      </c>
      <c r="T10" s="40" t="s">
        <v>88</v>
      </c>
      <c r="U10" s="141">
        <v>0</v>
      </c>
      <c r="V10" s="142">
        <f t="shared" si="0"/>
        <v>2.7777777777777776E-2</v>
      </c>
      <c r="W10" s="143" t="s">
        <v>56</v>
      </c>
      <c r="X10" s="145" t="s">
        <v>379</v>
      </c>
      <c r="Y10" s="84"/>
    </row>
    <row r="11" spans="1:25" s="7" customFormat="1" ht="106" customHeight="1" x14ac:dyDescent="0.2">
      <c r="B11" s="187"/>
      <c r="C11" s="59">
        <v>5</v>
      </c>
      <c r="D11" s="185"/>
      <c r="E11" s="57" t="s">
        <v>405</v>
      </c>
      <c r="F11" s="57" t="s">
        <v>144</v>
      </c>
      <c r="G11" s="57" t="s">
        <v>145</v>
      </c>
      <c r="H11" s="87" t="s">
        <v>146</v>
      </c>
      <c r="I11" s="101" t="s">
        <v>88</v>
      </c>
      <c r="J11" s="101" t="s">
        <v>88</v>
      </c>
      <c r="K11" s="101" t="s">
        <v>88</v>
      </c>
      <c r="L11" s="101" t="s">
        <v>88</v>
      </c>
      <c r="M11" s="101" t="s">
        <v>88</v>
      </c>
      <c r="N11" s="101" t="s">
        <v>88</v>
      </c>
      <c r="O11" s="90" t="s">
        <v>88</v>
      </c>
      <c r="P11" s="45" t="s">
        <v>89</v>
      </c>
      <c r="Q11" s="40" t="s">
        <v>88</v>
      </c>
      <c r="R11" s="40" t="s">
        <v>88</v>
      </c>
      <c r="S11" s="40"/>
      <c r="T11" s="45" t="s">
        <v>89</v>
      </c>
      <c r="U11" s="141">
        <v>0</v>
      </c>
      <c r="V11" s="142">
        <f t="shared" si="0"/>
        <v>2.7777777777777776E-2</v>
      </c>
      <c r="W11" s="143" t="s">
        <v>56</v>
      </c>
      <c r="X11" s="145" t="s">
        <v>379</v>
      </c>
      <c r="Y11" s="84"/>
    </row>
    <row r="12" spans="1:25" s="7" customFormat="1" ht="91" customHeight="1" x14ac:dyDescent="0.2">
      <c r="B12" s="187"/>
      <c r="C12" s="59">
        <v>6</v>
      </c>
      <c r="D12" s="185"/>
      <c r="E12" s="57" t="s">
        <v>149</v>
      </c>
      <c r="F12" s="57" t="s">
        <v>150</v>
      </c>
      <c r="G12" s="57" t="s">
        <v>406</v>
      </c>
      <c r="H12" s="87" t="s">
        <v>151</v>
      </c>
      <c r="I12" s="101" t="s">
        <v>88</v>
      </c>
      <c r="J12" s="101" t="s">
        <v>88</v>
      </c>
      <c r="K12" s="101" t="s">
        <v>88</v>
      </c>
      <c r="L12" s="101" t="s">
        <v>88</v>
      </c>
      <c r="M12" s="101" t="s">
        <v>88</v>
      </c>
      <c r="N12" s="101" t="s">
        <v>88</v>
      </c>
      <c r="O12" s="90" t="s">
        <v>88</v>
      </c>
      <c r="P12" s="40" t="s">
        <v>88</v>
      </c>
      <c r="Q12" s="77" t="s">
        <v>89</v>
      </c>
      <c r="R12" s="40" t="s">
        <v>88</v>
      </c>
      <c r="S12" s="40"/>
      <c r="T12" s="40" t="s">
        <v>88</v>
      </c>
      <c r="U12" s="141">
        <v>0</v>
      </c>
      <c r="V12" s="142">
        <f t="shared" si="0"/>
        <v>2.7777777777777776E-2</v>
      </c>
      <c r="W12" s="143" t="s">
        <v>56</v>
      </c>
      <c r="X12" s="145" t="s">
        <v>380</v>
      </c>
      <c r="Y12" s="84"/>
    </row>
    <row r="13" spans="1:25" s="7" customFormat="1" ht="380" customHeight="1" x14ac:dyDescent="0.2">
      <c r="B13" s="187"/>
      <c r="C13" s="59">
        <v>7</v>
      </c>
      <c r="D13" s="185"/>
      <c r="E13" s="57" t="s">
        <v>152</v>
      </c>
      <c r="F13" s="57" t="s">
        <v>153</v>
      </c>
      <c r="G13" s="57" t="s">
        <v>154</v>
      </c>
      <c r="H13" s="87" t="s">
        <v>155</v>
      </c>
      <c r="I13" s="101" t="s">
        <v>88</v>
      </c>
      <c r="J13" s="101" t="s">
        <v>88</v>
      </c>
      <c r="K13" s="101" t="s">
        <v>88</v>
      </c>
      <c r="L13" s="101" t="s">
        <v>88</v>
      </c>
      <c r="M13" s="35" t="s">
        <v>89</v>
      </c>
      <c r="N13" s="101" t="s">
        <v>88</v>
      </c>
      <c r="O13" s="90" t="s">
        <v>88</v>
      </c>
      <c r="P13" s="40" t="s">
        <v>88</v>
      </c>
      <c r="Q13" s="40" t="s">
        <v>88</v>
      </c>
      <c r="R13" s="40"/>
      <c r="S13" s="40" t="s">
        <v>88</v>
      </c>
      <c r="T13" s="45" t="s">
        <v>89</v>
      </c>
      <c r="U13" s="96">
        <f>70%*V13</f>
        <v>1.9444444444444441E-2</v>
      </c>
      <c r="V13" s="82">
        <f t="shared" si="0"/>
        <v>2.7777777777777776E-2</v>
      </c>
      <c r="W13" s="83" t="s">
        <v>346</v>
      </c>
      <c r="X13" s="148" t="s">
        <v>398</v>
      </c>
      <c r="Y13" s="84"/>
    </row>
    <row r="14" spans="1:25" s="7" customFormat="1" ht="137" customHeight="1" x14ac:dyDescent="0.2">
      <c r="B14" s="187"/>
      <c r="C14" s="59">
        <v>8</v>
      </c>
      <c r="D14" s="186" t="s">
        <v>156</v>
      </c>
      <c r="E14" s="40" t="s">
        <v>157</v>
      </c>
      <c r="F14" s="40" t="s">
        <v>158</v>
      </c>
      <c r="G14" s="58" t="s">
        <v>159</v>
      </c>
      <c r="H14" s="88" t="s">
        <v>160</v>
      </c>
      <c r="I14" s="101" t="s">
        <v>88</v>
      </c>
      <c r="J14" s="101" t="s">
        <v>88</v>
      </c>
      <c r="K14" s="101" t="s">
        <v>88</v>
      </c>
      <c r="L14" s="101" t="s">
        <v>88</v>
      </c>
      <c r="M14" s="35" t="s">
        <v>89</v>
      </c>
      <c r="N14" s="101" t="s">
        <v>88</v>
      </c>
      <c r="O14" s="90" t="s">
        <v>88</v>
      </c>
      <c r="P14" s="45" t="s">
        <v>89</v>
      </c>
      <c r="Q14" s="40" t="s">
        <v>88</v>
      </c>
      <c r="R14" s="40" t="s">
        <v>88</v>
      </c>
      <c r="S14" s="45" t="s">
        <v>89</v>
      </c>
      <c r="T14" s="40" t="s">
        <v>88</v>
      </c>
      <c r="U14" s="100">
        <f>100%*V14</f>
        <v>2.7777777777777776E-2</v>
      </c>
      <c r="V14" s="82">
        <f t="shared" si="0"/>
        <v>2.7777777777777776E-2</v>
      </c>
      <c r="W14" s="83" t="s">
        <v>346</v>
      </c>
      <c r="X14" s="148" t="s">
        <v>399</v>
      </c>
      <c r="Y14" s="84"/>
    </row>
    <row r="15" spans="1:25" s="7" customFormat="1" ht="117" customHeight="1" x14ac:dyDescent="0.2">
      <c r="B15" s="187"/>
      <c r="C15" s="59">
        <v>9</v>
      </c>
      <c r="D15" s="186"/>
      <c r="E15" s="40" t="s">
        <v>161</v>
      </c>
      <c r="F15" s="40" t="s">
        <v>162</v>
      </c>
      <c r="G15" s="58" t="s">
        <v>407</v>
      </c>
      <c r="H15" s="88" t="s">
        <v>163</v>
      </c>
      <c r="I15" s="101" t="s">
        <v>88</v>
      </c>
      <c r="J15" s="101" t="s">
        <v>88</v>
      </c>
      <c r="K15" s="101" t="s">
        <v>88</v>
      </c>
      <c r="L15" s="101" t="s">
        <v>88</v>
      </c>
      <c r="M15" s="101" t="s">
        <v>88</v>
      </c>
      <c r="N15" s="35" t="s">
        <v>89</v>
      </c>
      <c r="O15" s="90" t="s">
        <v>88</v>
      </c>
      <c r="P15" s="40" t="s">
        <v>88</v>
      </c>
      <c r="Q15" s="45" t="s">
        <v>89</v>
      </c>
      <c r="R15" s="40" t="s">
        <v>88</v>
      </c>
      <c r="S15" s="40" t="s">
        <v>88</v>
      </c>
      <c r="T15" s="45" t="s">
        <v>89</v>
      </c>
      <c r="U15" s="141">
        <v>0</v>
      </c>
      <c r="V15" s="142">
        <f t="shared" si="0"/>
        <v>2.7777777777777776E-2</v>
      </c>
      <c r="W15" s="143" t="s">
        <v>56</v>
      </c>
      <c r="X15" s="145" t="s">
        <v>381</v>
      </c>
      <c r="Y15" s="84"/>
    </row>
    <row r="16" spans="1:25" s="7" customFormat="1" ht="259" customHeight="1" x14ac:dyDescent="0.2">
      <c r="B16" s="187"/>
      <c r="C16" s="59">
        <v>10</v>
      </c>
      <c r="D16" s="186" t="s">
        <v>164</v>
      </c>
      <c r="E16" s="40" t="s">
        <v>165</v>
      </c>
      <c r="F16" s="40" t="s">
        <v>166</v>
      </c>
      <c r="G16" s="58" t="s">
        <v>143</v>
      </c>
      <c r="H16" s="88" t="s">
        <v>167</v>
      </c>
      <c r="I16" s="101" t="s">
        <v>88</v>
      </c>
      <c r="J16" s="101" t="s">
        <v>88</v>
      </c>
      <c r="K16" s="101" t="s">
        <v>88</v>
      </c>
      <c r="L16" s="101" t="s">
        <v>88</v>
      </c>
      <c r="M16" s="35" t="s">
        <v>89</v>
      </c>
      <c r="N16" s="101" t="s">
        <v>88</v>
      </c>
      <c r="O16" s="90" t="s">
        <v>88</v>
      </c>
      <c r="P16" s="40" t="s">
        <v>88</v>
      </c>
      <c r="Q16" s="40" t="s">
        <v>88</v>
      </c>
      <c r="R16" s="40" t="s">
        <v>88</v>
      </c>
      <c r="S16" s="40" t="s">
        <v>88</v>
      </c>
      <c r="T16" s="40" t="s">
        <v>88</v>
      </c>
      <c r="U16" s="141">
        <v>0</v>
      </c>
      <c r="V16" s="142">
        <f t="shared" si="0"/>
        <v>2.7777777777777776E-2</v>
      </c>
      <c r="W16" s="143" t="s">
        <v>56</v>
      </c>
      <c r="X16" s="145" t="s">
        <v>408</v>
      </c>
      <c r="Y16" s="84"/>
    </row>
    <row r="17" spans="2:25" s="7" customFormat="1" ht="267" customHeight="1" x14ac:dyDescent="0.2">
      <c r="B17" s="187"/>
      <c r="C17" s="59">
        <v>11</v>
      </c>
      <c r="D17" s="186"/>
      <c r="E17" s="40" t="s">
        <v>168</v>
      </c>
      <c r="F17" s="40" t="s">
        <v>169</v>
      </c>
      <c r="G17" s="58" t="s">
        <v>143</v>
      </c>
      <c r="H17" s="88" t="s">
        <v>170</v>
      </c>
      <c r="I17" s="101" t="s">
        <v>88</v>
      </c>
      <c r="J17" s="101" t="s">
        <v>88</v>
      </c>
      <c r="K17" s="101" t="s">
        <v>88</v>
      </c>
      <c r="L17" s="101" t="s">
        <v>88</v>
      </c>
      <c r="M17" s="101" t="s">
        <v>88</v>
      </c>
      <c r="N17" s="35" t="s">
        <v>89</v>
      </c>
      <c r="P17" s="40"/>
      <c r="Q17" s="40" t="s">
        <v>88</v>
      </c>
      <c r="R17" s="40" t="s">
        <v>88</v>
      </c>
      <c r="S17" s="40" t="s">
        <v>88</v>
      </c>
      <c r="T17" s="40" t="s">
        <v>88</v>
      </c>
      <c r="U17" s="141">
        <v>0</v>
      </c>
      <c r="V17" s="142">
        <f t="shared" si="0"/>
        <v>2.7777777777777776E-2</v>
      </c>
      <c r="W17" s="143" t="s">
        <v>56</v>
      </c>
      <c r="X17" s="145" t="s">
        <v>408</v>
      </c>
      <c r="Y17" s="84"/>
    </row>
    <row r="18" spans="2:25" s="7" customFormat="1" ht="272" customHeight="1" x14ac:dyDescent="0.2">
      <c r="B18" s="187"/>
      <c r="C18" s="59">
        <v>12</v>
      </c>
      <c r="D18" s="186"/>
      <c r="E18" s="40" t="s">
        <v>171</v>
      </c>
      <c r="F18" s="40" t="s">
        <v>172</v>
      </c>
      <c r="G18" s="58" t="s">
        <v>139</v>
      </c>
      <c r="H18" s="88" t="s">
        <v>173</v>
      </c>
      <c r="I18" s="101" t="s">
        <v>88</v>
      </c>
      <c r="J18" s="101" t="s">
        <v>88</v>
      </c>
      <c r="K18" s="101" t="s">
        <v>88</v>
      </c>
      <c r="L18" s="101" t="s">
        <v>88</v>
      </c>
      <c r="M18" s="101" t="s">
        <v>88</v>
      </c>
      <c r="N18" s="101" t="s">
        <v>88</v>
      </c>
      <c r="O18" s="90" t="s">
        <v>88</v>
      </c>
      <c r="P18" s="40" t="s">
        <v>88</v>
      </c>
      <c r="Q18" s="45" t="s">
        <v>89</v>
      </c>
      <c r="R18" s="40" t="s">
        <v>88</v>
      </c>
      <c r="S18" s="40" t="s">
        <v>88</v>
      </c>
      <c r="T18" s="40" t="s">
        <v>88</v>
      </c>
      <c r="U18" s="141">
        <v>0</v>
      </c>
      <c r="V18" s="142">
        <f t="shared" si="0"/>
        <v>2.7777777777777776E-2</v>
      </c>
      <c r="W18" s="143" t="s">
        <v>56</v>
      </c>
      <c r="X18" s="145" t="s">
        <v>408</v>
      </c>
      <c r="Y18" s="84"/>
    </row>
    <row r="19" spans="2:25" s="7" customFormat="1" ht="221" x14ac:dyDescent="0.2">
      <c r="B19" s="187"/>
      <c r="C19" s="59">
        <v>13</v>
      </c>
      <c r="D19" s="186"/>
      <c r="E19" s="40" t="s">
        <v>174</v>
      </c>
      <c r="F19" s="40" t="s">
        <v>175</v>
      </c>
      <c r="G19" s="58" t="s">
        <v>139</v>
      </c>
      <c r="H19" s="88" t="s">
        <v>176</v>
      </c>
      <c r="I19" s="101" t="s">
        <v>88</v>
      </c>
      <c r="J19" s="101" t="s">
        <v>88</v>
      </c>
      <c r="K19" s="101" t="s">
        <v>88</v>
      </c>
      <c r="L19" s="101" t="s">
        <v>88</v>
      </c>
      <c r="M19" s="101" t="s">
        <v>88</v>
      </c>
      <c r="N19" s="101" t="s">
        <v>88</v>
      </c>
      <c r="O19" s="90" t="s">
        <v>88</v>
      </c>
      <c r="P19" s="40" t="s">
        <v>88</v>
      </c>
      <c r="Q19" s="40" t="s">
        <v>88</v>
      </c>
      <c r="R19" s="40" t="s">
        <v>88</v>
      </c>
      <c r="S19" s="40"/>
      <c r="T19" s="45" t="s">
        <v>89</v>
      </c>
      <c r="U19" s="141">
        <v>0</v>
      </c>
      <c r="V19" s="142">
        <f t="shared" si="0"/>
        <v>2.7777777777777776E-2</v>
      </c>
      <c r="W19" s="143" t="s">
        <v>56</v>
      </c>
      <c r="X19" s="145" t="s">
        <v>408</v>
      </c>
      <c r="Y19" s="84"/>
    </row>
    <row r="20" spans="2:25" s="7" customFormat="1" ht="259" customHeight="1" x14ac:dyDescent="0.2">
      <c r="B20" s="187"/>
      <c r="C20" s="59">
        <v>14</v>
      </c>
      <c r="D20" s="186"/>
      <c r="E20" s="40" t="s">
        <v>177</v>
      </c>
      <c r="F20" s="40" t="s">
        <v>178</v>
      </c>
      <c r="G20" s="40" t="s">
        <v>179</v>
      </c>
      <c r="H20" s="59" t="s">
        <v>180</v>
      </c>
      <c r="I20" s="101" t="s">
        <v>88</v>
      </c>
      <c r="J20" s="101" t="s">
        <v>88</v>
      </c>
      <c r="K20" s="101" t="s">
        <v>88</v>
      </c>
      <c r="L20" s="101" t="s">
        <v>88</v>
      </c>
      <c r="M20" s="101" t="s">
        <v>88</v>
      </c>
      <c r="N20" s="101" t="s">
        <v>88</v>
      </c>
      <c r="O20" s="90" t="s">
        <v>88</v>
      </c>
      <c r="P20" s="40" t="s">
        <v>88</v>
      </c>
      <c r="Q20" s="40" t="s">
        <v>88</v>
      </c>
      <c r="R20" s="40" t="s">
        <v>88</v>
      </c>
      <c r="S20" s="40" t="s">
        <v>88</v>
      </c>
      <c r="T20" s="45" t="s">
        <v>89</v>
      </c>
      <c r="U20" s="141">
        <v>0</v>
      </c>
      <c r="V20" s="142">
        <f t="shared" si="0"/>
        <v>2.7777777777777776E-2</v>
      </c>
      <c r="W20" s="143" t="s">
        <v>56</v>
      </c>
      <c r="X20" s="145" t="s">
        <v>408</v>
      </c>
      <c r="Y20" s="84"/>
    </row>
    <row r="21" spans="2:25" s="7" customFormat="1" ht="85" x14ac:dyDescent="0.2">
      <c r="B21" s="187"/>
      <c r="C21" s="59">
        <v>15</v>
      </c>
      <c r="D21" s="40" t="s">
        <v>181</v>
      </c>
      <c r="E21" s="40" t="s">
        <v>182</v>
      </c>
      <c r="F21" s="40" t="s">
        <v>183</v>
      </c>
      <c r="G21" s="58" t="s">
        <v>409</v>
      </c>
      <c r="H21" s="88" t="s">
        <v>163</v>
      </c>
      <c r="I21" s="101" t="s">
        <v>88</v>
      </c>
      <c r="J21" s="101" t="s">
        <v>88</v>
      </c>
      <c r="K21" s="101" t="s">
        <v>88</v>
      </c>
      <c r="L21" s="101" t="s">
        <v>88</v>
      </c>
      <c r="M21" s="35" t="s">
        <v>89</v>
      </c>
      <c r="N21" s="101" t="s">
        <v>88</v>
      </c>
      <c r="O21" s="90" t="s">
        <v>88</v>
      </c>
      <c r="P21" s="45" t="s">
        <v>89</v>
      </c>
      <c r="Q21" s="40" t="s">
        <v>88</v>
      </c>
      <c r="R21" s="40" t="s">
        <v>88</v>
      </c>
      <c r="S21" s="45" t="s">
        <v>89</v>
      </c>
      <c r="T21" s="40" t="s">
        <v>88</v>
      </c>
      <c r="U21" s="141">
        <v>0</v>
      </c>
      <c r="V21" s="142">
        <f t="shared" si="0"/>
        <v>2.7777777777777776E-2</v>
      </c>
      <c r="W21" s="143" t="s">
        <v>56</v>
      </c>
      <c r="X21" s="145" t="s">
        <v>381</v>
      </c>
      <c r="Y21" s="84"/>
    </row>
    <row r="22" spans="2:25" s="7" customFormat="1" ht="114" customHeight="1" x14ac:dyDescent="0.2">
      <c r="B22" s="187" t="s">
        <v>184</v>
      </c>
      <c r="C22" s="59">
        <v>1</v>
      </c>
      <c r="D22" s="186" t="s">
        <v>185</v>
      </c>
      <c r="E22" s="186"/>
      <c r="F22" s="40" t="s">
        <v>186</v>
      </c>
      <c r="G22" s="40" t="s">
        <v>187</v>
      </c>
      <c r="H22" s="59" t="s">
        <v>188</v>
      </c>
      <c r="I22" s="35"/>
      <c r="J22" s="35"/>
      <c r="K22" s="35" t="s">
        <v>89</v>
      </c>
      <c r="L22" s="35" t="s">
        <v>89</v>
      </c>
      <c r="M22" s="35" t="s">
        <v>89</v>
      </c>
      <c r="N22" s="35" t="s">
        <v>89</v>
      </c>
      <c r="O22" s="91" t="s">
        <v>89</v>
      </c>
      <c r="P22" s="45" t="s">
        <v>89</v>
      </c>
      <c r="Q22" s="45" t="s">
        <v>89</v>
      </c>
      <c r="R22" s="45" t="s">
        <v>89</v>
      </c>
      <c r="S22" s="45" t="s">
        <v>89</v>
      </c>
      <c r="T22" s="45" t="s">
        <v>89</v>
      </c>
      <c r="U22" s="96" t="s">
        <v>351</v>
      </c>
      <c r="V22" s="82">
        <f t="shared" si="0"/>
        <v>2.7777777777777776E-2</v>
      </c>
      <c r="W22" s="83" t="s">
        <v>346</v>
      </c>
      <c r="X22" s="123" t="s">
        <v>352</v>
      </c>
      <c r="Y22" s="84"/>
    </row>
    <row r="23" spans="2:25" s="7" customFormat="1" ht="68" x14ac:dyDescent="0.2">
      <c r="B23" s="187"/>
      <c r="C23" s="59">
        <v>2</v>
      </c>
      <c r="D23" s="186" t="s">
        <v>189</v>
      </c>
      <c r="E23" s="186"/>
      <c r="F23" s="40" t="s">
        <v>190</v>
      </c>
      <c r="G23" s="40" t="s">
        <v>187</v>
      </c>
      <c r="H23" s="59" t="s">
        <v>191</v>
      </c>
      <c r="I23" s="35"/>
      <c r="J23" s="35"/>
      <c r="K23" s="35" t="s">
        <v>89</v>
      </c>
      <c r="L23" s="35" t="s">
        <v>89</v>
      </c>
      <c r="M23" s="35" t="s">
        <v>89</v>
      </c>
      <c r="N23" s="35" t="s">
        <v>89</v>
      </c>
      <c r="O23" s="91" t="s">
        <v>89</v>
      </c>
      <c r="P23" s="45" t="s">
        <v>89</v>
      </c>
      <c r="Q23" s="45" t="s">
        <v>89</v>
      </c>
      <c r="R23" s="45" t="s">
        <v>89</v>
      </c>
      <c r="S23" s="45" t="s">
        <v>89</v>
      </c>
      <c r="T23" s="45"/>
      <c r="U23" s="124">
        <v>8.9999999999999993E-3</v>
      </c>
      <c r="V23" s="82">
        <f t="shared" si="0"/>
        <v>2.7777777777777776E-2</v>
      </c>
      <c r="W23" s="83" t="s">
        <v>346</v>
      </c>
      <c r="X23" s="116" t="s">
        <v>355</v>
      </c>
      <c r="Y23" s="84"/>
    </row>
    <row r="24" spans="2:25" s="7" customFormat="1" ht="68" x14ac:dyDescent="0.2">
      <c r="B24" s="187"/>
      <c r="C24" s="59">
        <v>3</v>
      </c>
      <c r="D24" s="186" t="s">
        <v>192</v>
      </c>
      <c r="E24" s="186"/>
      <c r="F24" s="40" t="s">
        <v>193</v>
      </c>
      <c r="G24" s="40" t="s">
        <v>187</v>
      </c>
      <c r="H24" s="59" t="s">
        <v>194</v>
      </c>
      <c r="I24" s="35"/>
      <c r="J24" s="35"/>
      <c r="K24" s="35" t="s">
        <v>89</v>
      </c>
      <c r="L24" s="35" t="s">
        <v>89</v>
      </c>
      <c r="M24" s="35" t="s">
        <v>89</v>
      </c>
      <c r="N24" s="35" t="s">
        <v>89</v>
      </c>
      <c r="O24" s="91" t="s">
        <v>89</v>
      </c>
      <c r="P24" s="45" t="s">
        <v>89</v>
      </c>
      <c r="Q24" s="45" t="s">
        <v>89</v>
      </c>
      <c r="R24" s="45" t="s">
        <v>89</v>
      </c>
      <c r="S24" s="45" t="s">
        <v>89</v>
      </c>
      <c r="T24" s="45"/>
      <c r="U24" s="124">
        <v>2.1000000000000001E-2</v>
      </c>
      <c r="V24" s="82">
        <f t="shared" si="0"/>
        <v>2.7777777777777776E-2</v>
      </c>
      <c r="W24" s="83" t="s">
        <v>346</v>
      </c>
      <c r="X24" s="116" t="s">
        <v>354</v>
      </c>
      <c r="Y24" s="84"/>
    </row>
    <row r="25" spans="2:25" s="7" customFormat="1" ht="170" x14ac:dyDescent="0.2">
      <c r="B25" s="187"/>
      <c r="C25" s="59">
        <v>4</v>
      </c>
      <c r="D25" s="186" t="s">
        <v>195</v>
      </c>
      <c r="E25" s="186"/>
      <c r="F25" s="40" t="s">
        <v>196</v>
      </c>
      <c r="G25" s="40" t="s">
        <v>187</v>
      </c>
      <c r="H25" s="59" t="s">
        <v>197</v>
      </c>
      <c r="I25" s="35"/>
      <c r="J25" s="35"/>
      <c r="K25" s="35"/>
      <c r="L25" s="35"/>
      <c r="M25" s="35" t="s">
        <v>89</v>
      </c>
      <c r="N25" s="35" t="s">
        <v>89</v>
      </c>
      <c r="O25" s="91"/>
      <c r="P25" s="45"/>
      <c r="Q25" s="45"/>
      <c r="R25" s="45"/>
      <c r="S25" s="45"/>
      <c r="T25" s="45"/>
      <c r="U25" s="100">
        <v>0.03</v>
      </c>
      <c r="V25" s="82">
        <f t="shared" si="0"/>
        <v>2.7777777777777776E-2</v>
      </c>
      <c r="W25" s="83" t="s">
        <v>346</v>
      </c>
      <c r="X25" s="116" t="s">
        <v>353</v>
      </c>
      <c r="Y25" s="84"/>
    </row>
    <row r="26" spans="2:25" s="7" customFormat="1" ht="51" x14ac:dyDescent="0.2">
      <c r="B26" s="187"/>
      <c r="C26" s="59">
        <v>5</v>
      </c>
      <c r="D26" s="186" t="s">
        <v>198</v>
      </c>
      <c r="E26" s="186"/>
      <c r="F26" s="40" t="s">
        <v>199</v>
      </c>
      <c r="G26" s="40" t="s">
        <v>187</v>
      </c>
      <c r="H26" s="59" t="s">
        <v>200</v>
      </c>
      <c r="I26" s="35"/>
      <c r="J26" s="35"/>
      <c r="K26" s="35"/>
      <c r="L26" s="35"/>
      <c r="M26" s="35" t="s">
        <v>89</v>
      </c>
      <c r="N26" s="35" t="s">
        <v>89</v>
      </c>
      <c r="O26" s="91" t="s">
        <v>89</v>
      </c>
      <c r="P26" s="45" t="s">
        <v>89</v>
      </c>
      <c r="Q26" s="45" t="s">
        <v>89</v>
      </c>
      <c r="R26" s="45" t="s">
        <v>89</v>
      </c>
      <c r="S26" s="45" t="s">
        <v>89</v>
      </c>
      <c r="T26" s="45" t="s">
        <v>89</v>
      </c>
      <c r="U26" s="128">
        <v>0</v>
      </c>
      <c r="V26" s="129">
        <f t="shared" si="0"/>
        <v>2.7777777777777776E-2</v>
      </c>
      <c r="W26" s="130" t="s">
        <v>56</v>
      </c>
      <c r="X26" s="131" t="s">
        <v>410</v>
      </c>
      <c r="Y26" s="132"/>
    </row>
    <row r="27" spans="2:25" s="7" customFormat="1" ht="60" customHeight="1" x14ac:dyDescent="0.2">
      <c r="B27" s="187"/>
      <c r="C27" s="59">
        <v>6</v>
      </c>
      <c r="D27" s="185" t="s">
        <v>201</v>
      </c>
      <c r="E27" s="186"/>
      <c r="F27" s="40" t="s">
        <v>202</v>
      </c>
      <c r="G27" s="40" t="s">
        <v>187</v>
      </c>
      <c r="H27" s="59" t="s">
        <v>203</v>
      </c>
      <c r="I27" s="35"/>
      <c r="J27" s="35"/>
      <c r="K27" s="35"/>
      <c r="L27" s="35"/>
      <c r="M27" s="35"/>
      <c r="N27" s="35"/>
      <c r="O27" s="91"/>
      <c r="P27" s="45"/>
      <c r="Q27" s="45"/>
      <c r="R27" s="45"/>
      <c r="S27" s="45" t="s">
        <v>89</v>
      </c>
      <c r="T27" s="45" t="s">
        <v>89</v>
      </c>
      <c r="U27" s="128">
        <v>0</v>
      </c>
      <c r="V27" s="129">
        <f t="shared" si="0"/>
        <v>2.7777777777777776E-2</v>
      </c>
      <c r="W27" s="130" t="s">
        <v>56</v>
      </c>
      <c r="X27" s="131" t="s">
        <v>350</v>
      </c>
      <c r="Y27" s="132"/>
    </row>
    <row r="28" spans="2:25" s="7" customFormat="1" ht="135" customHeight="1" x14ac:dyDescent="0.2">
      <c r="B28" s="186" t="s">
        <v>204</v>
      </c>
      <c r="C28" s="40">
        <v>1</v>
      </c>
      <c r="D28" s="193" t="s">
        <v>205</v>
      </c>
      <c r="E28" s="193"/>
      <c r="F28" s="62" t="s">
        <v>206</v>
      </c>
      <c r="G28" s="62" t="s">
        <v>207</v>
      </c>
      <c r="H28" s="122" t="s">
        <v>208</v>
      </c>
      <c r="I28" s="101" t="s">
        <v>88</v>
      </c>
      <c r="J28" s="101" t="s">
        <v>88</v>
      </c>
      <c r="K28" s="140" t="s">
        <v>89</v>
      </c>
      <c r="L28" s="101" t="s">
        <v>88</v>
      </c>
      <c r="M28" s="101" t="s">
        <v>88</v>
      </c>
      <c r="N28" s="101" t="s">
        <v>88</v>
      </c>
      <c r="O28" s="92" t="s">
        <v>88</v>
      </c>
      <c r="P28" s="62" t="s">
        <v>88</v>
      </c>
      <c r="Q28" s="62" t="s">
        <v>88</v>
      </c>
      <c r="R28" s="62" t="s">
        <v>88</v>
      </c>
      <c r="S28" s="62" t="s">
        <v>88</v>
      </c>
      <c r="T28" s="62" t="s">
        <v>88</v>
      </c>
      <c r="U28" s="99">
        <v>2.8000000000000001E-2</v>
      </c>
      <c r="V28" s="94">
        <f t="shared" si="0"/>
        <v>2.7777777777777776E-2</v>
      </c>
      <c r="W28" s="83" t="s">
        <v>346</v>
      </c>
      <c r="X28" s="116" t="s">
        <v>357</v>
      </c>
      <c r="Y28" s="85"/>
    </row>
    <row r="29" spans="2:25" s="7" customFormat="1" ht="206" customHeight="1" x14ac:dyDescent="0.2">
      <c r="B29" s="186"/>
      <c r="C29" s="40">
        <v>2</v>
      </c>
      <c r="D29" s="186" t="s">
        <v>209</v>
      </c>
      <c r="E29" s="186"/>
      <c r="F29" s="40" t="s">
        <v>210</v>
      </c>
      <c r="G29" s="40" t="s">
        <v>207</v>
      </c>
      <c r="H29" s="59" t="s">
        <v>211</v>
      </c>
      <c r="I29" s="101" t="s">
        <v>88</v>
      </c>
      <c r="J29" s="101" t="s">
        <v>88</v>
      </c>
      <c r="K29" s="101" t="s">
        <v>88</v>
      </c>
      <c r="L29" s="140" t="s">
        <v>89</v>
      </c>
      <c r="M29" s="101" t="s">
        <v>88</v>
      </c>
      <c r="N29" s="101" t="s">
        <v>88</v>
      </c>
      <c r="O29" s="90" t="s">
        <v>88</v>
      </c>
      <c r="P29" s="40" t="s">
        <v>88</v>
      </c>
      <c r="Q29" s="40" t="s">
        <v>88</v>
      </c>
      <c r="R29" s="40" t="s">
        <v>88</v>
      </c>
      <c r="S29" s="40" t="s">
        <v>88</v>
      </c>
      <c r="T29" s="40" t="s">
        <v>88</v>
      </c>
      <c r="U29" s="99">
        <v>2.8000000000000001E-2</v>
      </c>
      <c r="V29" s="94">
        <f t="shared" si="0"/>
        <v>2.7777777777777776E-2</v>
      </c>
      <c r="W29" s="83" t="s">
        <v>346</v>
      </c>
      <c r="X29" s="116" t="s">
        <v>411</v>
      </c>
      <c r="Y29" s="85"/>
    </row>
    <row r="30" spans="2:25" s="7" customFormat="1" ht="153" x14ac:dyDescent="0.2">
      <c r="B30" s="186"/>
      <c r="C30" s="40">
        <v>3</v>
      </c>
      <c r="D30" s="186" t="s">
        <v>212</v>
      </c>
      <c r="E30" s="186"/>
      <c r="F30" s="40" t="s">
        <v>213</v>
      </c>
      <c r="G30" s="40" t="s">
        <v>207</v>
      </c>
      <c r="H30" s="59" t="s">
        <v>214</v>
      </c>
      <c r="I30" s="101" t="s">
        <v>88</v>
      </c>
      <c r="J30" s="101" t="s">
        <v>88</v>
      </c>
      <c r="K30" s="101" t="s">
        <v>88</v>
      </c>
      <c r="L30" s="101" t="s">
        <v>88</v>
      </c>
      <c r="M30" s="140" t="s">
        <v>89</v>
      </c>
      <c r="N30" s="101" t="s">
        <v>88</v>
      </c>
      <c r="O30" s="90" t="s">
        <v>88</v>
      </c>
      <c r="P30" s="40" t="s">
        <v>88</v>
      </c>
      <c r="Q30" s="40" t="s">
        <v>88</v>
      </c>
      <c r="R30" s="40" t="s">
        <v>88</v>
      </c>
      <c r="S30" s="40" t="s">
        <v>88</v>
      </c>
      <c r="T30" s="40" t="s">
        <v>88</v>
      </c>
      <c r="U30" s="99">
        <v>2.8000000000000001E-2</v>
      </c>
      <c r="V30" s="94">
        <f t="shared" si="0"/>
        <v>2.7777777777777776E-2</v>
      </c>
      <c r="W30" s="83" t="s">
        <v>346</v>
      </c>
      <c r="X30" s="116" t="s">
        <v>412</v>
      </c>
      <c r="Y30" s="85"/>
    </row>
    <row r="31" spans="2:25" s="7" customFormat="1" ht="190" customHeight="1" x14ac:dyDescent="0.2">
      <c r="B31" s="186"/>
      <c r="C31" s="40">
        <v>4</v>
      </c>
      <c r="D31" s="186" t="s">
        <v>215</v>
      </c>
      <c r="E31" s="186"/>
      <c r="F31" s="40" t="s">
        <v>216</v>
      </c>
      <c r="G31" s="40" t="s">
        <v>217</v>
      </c>
      <c r="H31" s="59" t="s">
        <v>218</v>
      </c>
      <c r="I31" s="101" t="s">
        <v>88</v>
      </c>
      <c r="J31" s="101" t="s">
        <v>88</v>
      </c>
      <c r="K31" s="101" t="s">
        <v>88</v>
      </c>
      <c r="L31" s="101" t="s">
        <v>88</v>
      </c>
      <c r="M31" s="140" t="s">
        <v>89</v>
      </c>
      <c r="N31" s="101" t="s">
        <v>88</v>
      </c>
      <c r="O31" s="90" t="s">
        <v>88</v>
      </c>
      <c r="P31" s="40" t="s">
        <v>88</v>
      </c>
      <c r="Q31" s="40" t="s">
        <v>88</v>
      </c>
      <c r="R31" s="40" t="s">
        <v>88</v>
      </c>
      <c r="S31" s="40" t="s">
        <v>88</v>
      </c>
      <c r="T31" s="40" t="s">
        <v>88</v>
      </c>
      <c r="U31" s="99">
        <v>2.8000000000000001E-2</v>
      </c>
      <c r="V31" s="94">
        <f t="shared" si="0"/>
        <v>2.7777777777777776E-2</v>
      </c>
      <c r="W31" s="83" t="s">
        <v>346</v>
      </c>
      <c r="X31" s="125" t="s">
        <v>413</v>
      </c>
      <c r="Y31" s="85"/>
    </row>
    <row r="32" spans="2:25" s="7" customFormat="1" ht="102" x14ac:dyDescent="0.2">
      <c r="B32" s="186"/>
      <c r="C32" s="40">
        <v>5</v>
      </c>
      <c r="D32" s="186" t="s">
        <v>219</v>
      </c>
      <c r="E32" s="186"/>
      <c r="F32" s="40" t="s">
        <v>220</v>
      </c>
      <c r="G32" s="40" t="s">
        <v>207</v>
      </c>
      <c r="H32" s="59" t="s">
        <v>221</v>
      </c>
      <c r="I32" s="101" t="s">
        <v>88</v>
      </c>
      <c r="J32" s="101" t="s">
        <v>88</v>
      </c>
      <c r="K32" s="140" t="s">
        <v>89</v>
      </c>
      <c r="L32" s="101" t="s">
        <v>88</v>
      </c>
      <c r="M32" s="101" t="s">
        <v>88</v>
      </c>
      <c r="N32" s="101" t="s">
        <v>88</v>
      </c>
      <c r="O32" s="90" t="s">
        <v>88</v>
      </c>
      <c r="P32" s="40" t="s">
        <v>88</v>
      </c>
      <c r="Q32" s="40" t="s">
        <v>88</v>
      </c>
      <c r="R32" s="40" t="s">
        <v>88</v>
      </c>
      <c r="S32" s="41" t="s">
        <v>89</v>
      </c>
      <c r="T32" s="40" t="s">
        <v>88</v>
      </c>
      <c r="U32" s="99">
        <v>1.4E-2</v>
      </c>
      <c r="V32" s="94">
        <f t="shared" si="0"/>
        <v>2.7777777777777776E-2</v>
      </c>
      <c r="W32" s="83" t="s">
        <v>346</v>
      </c>
      <c r="X32" s="116" t="s">
        <v>414</v>
      </c>
      <c r="Y32" s="85"/>
    </row>
    <row r="33" spans="2:25" s="7" customFormat="1" ht="348" customHeight="1" x14ac:dyDescent="0.2">
      <c r="B33" s="186"/>
      <c r="C33" s="40">
        <v>6</v>
      </c>
      <c r="D33" s="186" t="s">
        <v>222</v>
      </c>
      <c r="E33" s="186"/>
      <c r="F33" s="40" t="s">
        <v>223</v>
      </c>
      <c r="G33" s="40" t="s">
        <v>207</v>
      </c>
      <c r="H33" s="59" t="s">
        <v>224</v>
      </c>
      <c r="I33" s="101" t="s">
        <v>88</v>
      </c>
      <c r="J33" s="101" t="s">
        <v>88</v>
      </c>
      <c r="K33" s="140" t="s">
        <v>89</v>
      </c>
      <c r="L33" s="101" t="s">
        <v>88</v>
      </c>
      <c r="M33" s="101" t="s">
        <v>88</v>
      </c>
      <c r="N33" s="101" t="s">
        <v>88</v>
      </c>
      <c r="O33" s="90" t="s">
        <v>88</v>
      </c>
      <c r="P33" s="41" t="s">
        <v>89</v>
      </c>
      <c r="Q33" s="40" t="s">
        <v>88</v>
      </c>
      <c r="R33" s="41" t="s">
        <v>89</v>
      </c>
      <c r="S33" s="40" t="s">
        <v>88</v>
      </c>
      <c r="T33" s="40" t="s">
        <v>88</v>
      </c>
      <c r="U33" s="99">
        <f>+V33/3</f>
        <v>9.2592592592592587E-3</v>
      </c>
      <c r="V33" s="94">
        <f t="shared" si="0"/>
        <v>2.7777777777777776E-2</v>
      </c>
      <c r="W33" s="83" t="s">
        <v>346</v>
      </c>
      <c r="X33" s="125" t="s">
        <v>415</v>
      </c>
      <c r="Y33" s="85"/>
    </row>
    <row r="34" spans="2:25" s="7" customFormat="1" ht="132" customHeight="1" x14ac:dyDescent="0.2">
      <c r="B34" s="186"/>
      <c r="C34" s="40">
        <v>7</v>
      </c>
      <c r="D34" s="186" t="s">
        <v>225</v>
      </c>
      <c r="E34" s="186"/>
      <c r="F34" s="40" t="s">
        <v>226</v>
      </c>
      <c r="G34" s="40" t="s">
        <v>207</v>
      </c>
      <c r="H34" s="59" t="s">
        <v>227</v>
      </c>
      <c r="I34" s="101" t="s">
        <v>88</v>
      </c>
      <c r="J34" s="101" t="s">
        <v>88</v>
      </c>
      <c r="K34" s="140" t="s">
        <v>89</v>
      </c>
      <c r="L34" s="101" t="s">
        <v>88</v>
      </c>
      <c r="M34" s="101" t="s">
        <v>88</v>
      </c>
      <c r="N34" s="101" t="s">
        <v>88</v>
      </c>
      <c r="O34" s="90" t="s">
        <v>88</v>
      </c>
      <c r="P34" s="40" t="s">
        <v>88</v>
      </c>
      <c r="Q34" s="40" t="s">
        <v>88</v>
      </c>
      <c r="R34" s="40" t="s">
        <v>88</v>
      </c>
      <c r="S34" s="40" t="s">
        <v>88</v>
      </c>
      <c r="T34" s="40" t="s">
        <v>88</v>
      </c>
      <c r="U34" s="99">
        <v>2.8000000000000001E-2</v>
      </c>
      <c r="V34" s="94">
        <f t="shared" si="0"/>
        <v>2.7777777777777776E-2</v>
      </c>
      <c r="W34" s="83" t="s">
        <v>346</v>
      </c>
      <c r="X34" s="125" t="s">
        <v>358</v>
      </c>
      <c r="Y34" s="85"/>
    </row>
    <row r="35" spans="2:25" s="7" customFormat="1" ht="249" customHeight="1" x14ac:dyDescent="0.2">
      <c r="B35" s="186"/>
      <c r="C35" s="40">
        <v>8</v>
      </c>
      <c r="D35" s="186" t="s">
        <v>228</v>
      </c>
      <c r="E35" s="186"/>
      <c r="F35" s="40" t="s">
        <v>229</v>
      </c>
      <c r="G35" s="40" t="s">
        <v>230</v>
      </c>
      <c r="H35" s="59" t="s">
        <v>231</v>
      </c>
      <c r="I35" s="101" t="s">
        <v>88</v>
      </c>
      <c r="J35" s="101" t="s">
        <v>88</v>
      </c>
      <c r="K35" s="101" t="s">
        <v>88</v>
      </c>
      <c r="L35" s="140" t="s">
        <v>89</v>
      </c>
      <c r="M35" s="101" t="s">
        <v>88</v>
      </c>
      <c r="N35" s="101" t="s">
        <v>88</v>
      </c>
      <c r="O35" s="90" t="s">
        <v>88</v>
      </c>
      <c r="P35" s="40" t="s">
        <v>88</v>
      </c>
      <c r="Q35" s="40" t="s">
        <v>88</v>
      </c>
      <c r="R35" s="40" t="s">
        <v>88</v>
      </c>
      <c r="S35" s="41" t="s">
        <v>89</v>
      </c>
      <c r="T35" s="40" t="s">
        <v>88</v>
      </c>
      <c r="U35" s="99">
        <f>+V35/2</f>
        <v>1.3888888888888888E-2</v>
      </c>
      <c r="V35" s="94">
        <f t="shared" si="0"/>
        <v>2.7777777777777776E-2</v>
      </c>
      <c r="W35" s="83" t="s">
        <v>346</v>
      </c>
      <c r="X35" s="116" t="s">
        <v>416</v>
      </c>
      <c r="Y35" s="85"/>
    </row>
    <row r="36" spans="2:25" s="7" customFormat="1" ht="409" customHeight="1" x14ac:dyDescent="0.2">
      <c r="B36" s="186"/>
      <c r="C36" s="40">
        <v>9</v>
      </c>
      <c r="D36" s="186" t="s">
        <v>232</v>
      </c>
      <c r="E36" s="186"/>
      <c r="F36" s="40" t="s">
        <v>233</v>
      </c>
      <c r="G36" s="40" t="s">
        <v>217</v>
      </c>
      <c r="H36" s="59" t="s">
        <v>234</v>
      </c>
      <c r="I36" s="101" t="s">
        <v>88</v>
      </c>
      <c r="J36" s="101" t="s">
        <v>88</v>
      </c>
      <c r="K36" s="101" t="s">
        <v>88</v>
      </c>
      <c r="L36" s="101" t="s">
        <v>88</v>
      </c>
      <c r="M36" s="101" t="s">
        <v>88</v>
      </c>
      <c r="N36" s="140" t="s">
        <v>89</v>
      </c>
      <c r="O36" s="90" t="s">
        <v>88</v>
      </c>
      <c r="P36" s="40" t="s">
        <v>88</v>
      </c>
      <c r="Q36" s="40" t="s">
        <v>88</v>
      </c>
      <c r="R36" s="40" t="s">
        <v>88</v>
      </c>
      <c r="S36" s="41" t="s">
        <v>89</v>
      </c>
      <c r="T36" s="40" t="s">
        <v>88</v>
      </c>
      <c r="U36" s="99">
        <f>+V36/2</f>
        <v>1.3888888888888888E-2</v>
      </c>
      <c r="V36" s="94">
        <f t="shared" si="0"/>
        <v>2.7777777777777776E-2</v>
      </c>
      <c r="W36" s="83" t="s">
        <v>346</v>
      </c>
      <c r="X36" s="126" t="s">
        <v>361</v>
      </c>
      <c r="Y36" s="85"/>
    </row>
    <row r="37" spans="2:25" s="7" customFormat="1" ht="119" x14ac:dyDescent="0.2">
      <c r="B37" s="186"/>
      <c r="C37" s="40">
        <v>10</v>
      </c>
      <c r="D37" s="186" t="s">
        <v>235</v>
      </c>
      <c r="E37" s="186"/>
      <c r="F37" s="40" t="s">
        <v>236</v>
      </c>
      <c r="G37" s="40" t="s">
        <v>237</v>
      </c>
      <c r="H37" s="59" t="s">
        <v>238</v>
      </c>
      <c r="I37" s="101" t="s">
        <v>88</v>
      </c>
      <c r="J37" s="101" t="s">
        <v>88</v>
      </c>
      <c r="K37" s="101" t="s">
        <v>88</v>
      </c>
      <c r="L37" s="101" t="s">
        <v>88</v>
      </c>
      <c r="M37" s="101" t="s">
        <v>88</v>
      </c>
      <c r="N37" s="101" t="s">
        <v>88</v>
      </c>
      <c r="O37" s="90" t="s">
        <v>88</v>
      </c>
      <c r="P37" s="40" t="s">
        <v>88</v>
      </c>
      <c r="Q37" s="40" t="s">
        <v>88</v>
      </c>
      <c r="R37" s="40" t="s">
        <v>88</v>
      </c>
      <c r="S37" s="40" t="s">
        <v>88</v>
      </c>
      <c r="T37" s="41" t="s">
        <v>89</v>
      </c>
      <c r="U37" s="99">
        <v>4.5999999999999999E-3</v>
      </c>
      <c r="V37" s="94">
        <f t="shared" si="0"/>
        <v>2.7777777777777776E-2</v>
      </c>
      <c r="W37" s="83" t="s">
        <v>346</v>
      </c>
      <c r="X37" s="125" t="s">
        <v>359</v>
      </c>
      <c r="Y37" s="85"/>
    </row>
    <row r="38" spans="2:25" s="7" customFormat="1" ht="221" x14ac:dyDescent="0.2">
      <c r="B38" s="186"/>
      <c r="C38" s="40">
        <v>11</v>
      </c>
      <c r="D38" s="186" t="s">
        <v>239</v>
      </c>
      <c r="E38" s="186"/>
      <c r="F38" s="40" t="s">
        <v>240</v>
      </c>
      <c r="G38" s="40" t="s">
        <v>217</v>
      </c>
      <c r="H38" s="59" t="s">
        <v>241</v>
      </c>
      <c r="I38" s="101" t="s">
        <v>88</v>
      </c>
      <c r="J38" s="101" t="s">
        <v>88</v>
      </c>
      <c r="K38" s="101" t="s">
        <v>88</v>
      </c>
      <c r="L38" s="101" t="s">
        <v>88</v>
      </c>
      <c r="M38" s="101" t="s">
        <v>88</v>
      </c>
      <c r="N38" s="101" t="s">
        <v>88</v>
      </c>
      <c r="O38" s="90" t="s">
        <v>88</v>
      </c>
      <c r="P38" s="40" t="s">
        <v>88</v>
      </c>
      <c r="Q38" s="40" t="s">
        <v>88</v>
      </c>
      <c r="R38" s="40" t="s">
        <v>88</v>
      </c>
      <c r="S38" s="40" t="s">
        <v>88</v>
      </c>
      <c r="T38" s="41" t="s">
        <v>89</v>
      </c>
      <c r="U38" s="99">
        <v>1.4E-2</v>
      </c>
      <c r="V38" s="94">
        <f t="shared" si="0"/>
        <v>2.7777777777777776E-2</v>
      </c>
      <c r="W38" s="83" t="s">
        <v>346</v>
      </c>
      <c r="X38" s="125" t="s">
        <v>417</v>
      </c>
      <c r="Y38" s="85"/>
    </row>
    <row r="39" spans="2:25" s="7" customFormat="1" ht="85" x14ac:dyDescent="0.2">
      <c r="B39" s="186"/>
      <c r="C39" s="40">
        <v>12</v>
      </c>
      <c r="D39" s="186" t="s">
        <v>242</v>
      </c>
      <c r="E39" s="186"/>
      <c r="F39" s="40" t="s">
        <v>243</v>
      </c>
      <c r="G39" s="40" t="s">
        <v>207</v>
      </c>
      <c r="H39" s="59" t="s">
        <v>244</v>
      </c>
      <c r="I39" s="101" t="s">
        <v>88</v>
      </c>
      <c r="J39" s="101" t="s">
        <v>88</v>
      </c>
      <c r="K39" s="101" t="s">
        <v>88</v>
      </c>
      <c r="L39" s="101" t="s">
        <v>88</v>
      </c>
      <c r="M39" s="101" t="s">
        <v>88</v>
      </c>
      <c r="N39" s="101" t="s">
        <v>88</v>
      </c>
      <c r="O39" s="90" t="s">
        <v>88</v>
      </c>
      <c r="P39" s="40" t="s">
        <v>88</v>
      </c>
      <c r="Q39" s="40" t="s">
        <v>88</v>
      </c>
      <c r="R39" s="40" t="s">
        <v>88</v>
      </c>
      <c r="S39" s="40" t="s">
        <v>88</v>
      </c>
      <c r="T39" s="41" t="s">
        <v>89</v>
      </c>
      <c r="U39" s="99">
        <v>4.5999999999999999E-3</v>
      </c>
      <c r="V39" s="94">
        <f t="shared" si="0"/>
        <v>2.7777777777777776E-2</v>
      </c>
      <c r="W39" s="83" t="s">
        <v>346</v>
      </c>
      <c r="X39" s="116" t="s">
        <v>360</v>
      </c>
      <c r="Y39" s="85"/>
    </row>
    <row r="40" spans="2:25" s="7" customFormat="1" ht="85" x14ac:dyDescent="0.2">
      <c r="B40" s="186"/>
      <c r="C40" s="40">
        <v>13</v>
      </c>
      <c r="D40" s="186" t="s">
        <v>245</v>
      </c>
      <c r="E40" s="186"/>
      <c r="F40" s="40" t="s">
        <v>246</v>
      </c>
      <c r="G40" s="40" t="s">
        <v>207</v>
      </c>
      <c r="H40" s="59" t="s">
        <v>247</v>
      </c>
      <c r="I40" s="101" t="s">
        <v>88</v>
      </c>
      <c r="J40" s="101" t="s">
        <v>88</v>
      </c>
      <c r="K40" s="101" t="s">
        <v>88</v>
      </c>
      <c r="L40" s="101" t="s">
        <v>88</v>
      </c>
      <c r="M40" s="101" t="s">
        <v>88</v>
      </c>
      <c r="N40" s="101" t="s">
        <v>88</v>
      </c>
      <c r="O40" s="90" t="s">
        <v>88</v>
      </c>
      <c r="P40" s="40" t="s">
        <v>88</v>
      </c>
      <c r="Q40" s="40" t="s">
        <v>88</v>
      </c>
      <c r="R40" s="40" t="s">
        <v>88</v>
      </c>
      <c r="S40" s="40" t="s">
        <v>88</v>
      </c>
      <c r="T40" s="41" t="s">
        <v>89</v>
      </c>
      <c r="U40" s="99">
        <v>0</v>
      </c>
      <c r="V40" s="94">
        <f t="shared" si="0"/>
        <v>2.7777777777777776E-2</v>
      </c>
      <c r="W40" s="83" t="s">
        <v>346</v>
      </c>
      <c r="X40" s="125" t="s">
        <v>347</v>
      </c>
      <c r="Y40" s="85"/>
    </row>
    <row r="41" spans="2:25" s="7" customFormat="1" ht="125" customHeight="1" x14ac:dyDescent="0.2">
      <c r="B41" s="186"/>
      <c r="C41" s="40">
        <v>14</v>
      </c>
      <c r="D41" s="185" t="s">
        <v>248</v>
      </c>
      <c r="E41" s="185"/>
      <c r="F41" s="40" t="s">
        <v>249</v>
      </c>
      <c r="G41" s="40" t="s">
        <v>250</v>
      </c>
      <c r="H41" s="59" t="s">
        <v>251</v>
      </c>
      <c r="I41" s="101" t="s">
        <v>88</v>
      </c>
      <c r="J41" s="101" t="s">
        <v>88</v>
      </c>
      <c r="K41" s="101" t="s">
        <v>88</v>
      </c>
      <c r="L41" s="140" t="s">
        <v>55</v>
      </c>
      <c r="M41" s="140" t="s">
        <v>55</v>
      </c>
      <c r="N41" s="140" t="s">
        <v>55</v>
      </c>
      <c r="O41" s="93" t="s">
        <v>55</v>
      </c>
      <c r="P41" s="41" t="s">
        <v>55</v>
      </c>
      <c r="Q41" s="41" t="s">
        <v>55</v>
      </c>
      <c r="R41" s="41" t="s">
        <v>55</v>
      </c>
      <c r="S41" s="41" t="s">
        <v>55</v>
      </c>
      <c r="T41" s="40" t="s">
        <v>88</v>
      </c>
      <c r="U41" s="96">
        <f>+V41/8*3</f>
        <v>1.0416666666666666E-2</v>
      </c>
      <c r="V41" s="94">
        <f t="shared" si="0"/>
        <v>2.7777777777777776E-2</v>
      </c>
      <c r="W41" s="83" t="s">
        <v>346</v>
      </c>
      <c r="X41" s="127" t="s">
        <v>349</v>
      </c>
      <c r="Y41" s="85"/>
    </row>
    <row r="42" spans="2:25" s="7" customFormat="1" ht="268" customHeight="1" x14ac:dyDescent="0.2">
      <c r="B42" s="186"/>
      <c r="C42" s="40">
        <v>15</v>
      </c>
      <c r="D42" s="186" t="s">
        <v>252</v>
      </c>
      <c r="E42" s="186"/>
      <c r="F42" s="40" t="s">
        <v>253</v>
      </c>
      <c r="G42" s="40" t="s">
        <v>250</v>
      </c>
      <c r="H42" s="59" t="s">
        <v>254</v>
      </c>
      <c r="I42" s="101" t="s">
        <v>88</v>
      </c>
      <c r="J42" s="101" t="s">
        <v>88</v>
      </c>
      <c r="K42" s="101" t="s">
        <v>88</v>
      </c>
      <c r="L42" s="101" t="s">
        <v>88</v>
      </c>
      <c r="M42" s="101" t="s">
        <v>88</v>
      </c>
      <c r="N42" s="101" t="s">
        <v>88</v>
      </c>
      <c r="O42" s="93" t="s">
        <v>55</v>
      </c>
      <c r="P42" s="41" t="s">
        <v>55</v>
      </c>
      <c r="Q42" s="41" t="s">
        <v>55</v>
      </c>
      <c r="R42" s="41" t="s">
        <v>55</v>
      </c>
      <c r="S42" s="41" t="s">
        <v>55</v>
      </c>
      <c r="T42" s="40" t="s">
        <v>88</v>
      </c>
      <c r="U42" s="96">
        <f>40.26%*V42</f>
        <v>1.1183333333333332E-2</v>
      </c>
      <c r="V42" s="94">
        <f t="shared" si="0"/>
        <v>2.7777777777777776E-2</v>
      </c>
      <c r="W42" s="83" t="s">
        <v>346</v>
      </c>
      <c r="X42" s="127" t="s">
        <v>348</v>
      </c>
      <c r="Y42" s="85"/>
    </row>
    <row r="43" spans="2:25" ht="43" customHeight="1" x14ac:dyDescent="0.2">
      <c r="B43" s="188" t="s">
        <v>255</v>
      </c>
      <c r="C43" s="188"/>
      <c r="D43" s="188"/>
      <c r="E43" s="188"/>
      <c r="F43" s="190"/>
      <c r="G43" s="190"/>
      <c r="H43" s="190"/>
      <c r="I43" s="188"/>
      <c r="J43" s="188"/>
      <c r="K43" s="188"/>
      <c r="L43" s="188"/>
      <c r="M43" s="188"/>
      <c r="N43" s="188"/>
      <c r="O43" s="188"/>
      <c r="P43" s="188"/>
      <c r="Q43" s="188"/>
      <c r="R43" s="188"/>
      <c r="S43" s="188"/>
      <c r="T43" s="188"/>
      <c r="U43" s="97">
        <f>+SUM(U7:U42)</f>
        <v>0.39861481481481487</v>
      </c>
      <c r="V43" s="39">
        <f>+SUM(V7:V42)</f>
        <v>1.0000000000000002</v>
      </c>
    </row>
    <row r="44" spans="2:25" ht="52" customHeight="1" x14ac:dyDescent="0.2">
      <c r="B44" s="188" t="s">
        <v>113</v>
      </c>
      <c r="C44" s="188"/>
      <c r="D44" s="191">
        <f>+COUNTA(C7:C42)</f>
        <v>36</v>
      </c>
      <c r="E44" s="192"/>
      <c r="F44" s="180" t="s">
        <v>17</v>
      </c>
      <c r="G44" s="189"/>
      <c r="H44" s="42">
        <f>+COUNTIF(W23:W42, "cumplida")</f>
        <v>18</v>
      </c>
    </row>
    <row r="45" spans="2:25" x14ac:dyDescent="0.2">
      <c r="H45" s="29"/>
    </row>
  </sheetData>
  <autoFilter ref="A6:Y44" xr:uid="{B4839633-8BCB-F64A-B5A3-0837CF41183D}">
    <filterColumn colId="3" showButton="0"/>
  </autoFilter>
  <mergeCells count="36">
    <mergeCell ref="B44:C44"/>
    <mergeCell ref="F44:G44"/>
    <mergeCell ref="B43:T43"/>
    <mergeCell ref="D44:E44"/>
    <mergeCell ref="B22:B27"/>
    <mergeCell ref="D25:E25"/>
    <mergeCell ref="D23:E23"/>
    <mergeCell ref="D24:E24"/>
    <mergeCell ref="D31:E31"/>
    <mergeCell ref="D41:E41"/>
    <mergeCell ref="D42:E42"/>
    <mergeCell ref="B28:B42"/>
    <mergeCell ref="D30:E30"/>
    <mergeCell ref="D29:E29"/>
    <mergeCell ref="D28:E28"/>
    <mergeCell ref="D7:D13"/>
    <mergeCell ref="D14:D15"/>
    <mergeCell ref="D16:D20"/>
    <mergeCell ref="B7:B21"/>
    <mergeCell ref="D40:E40"/>
    <mergeCell ref="D39:E39"/>
    <mergeCell ref="D38:E38"/>
    <mergeCell ref="D37:E37"/>
    <mergeCell ref="D36:E36"/>
    <mergeCell ref="D35:E35"/>
    <mergeCell ref="D34:E34"/>
    <mergeCell ref="D33:E33"/>
    <mergeCell ref="D32:E32"/>
    <mergeCell ref="D22:E22"/>
    <mergeCell ref="D27:E27"/>
    <mergeCell ref="D26:E26"/>
    <mergeCell ref="B1:Y1"/>
    <mergeCell ref="B2:C3"/>
    <mergeCell ref="B4:Y5"/>
    <mergeCell ref="D6:E6"/>
    <mergeCell ref="D2:Y3"/>
  </mergeCells>
  <phoneticPr fontId="10" type="noConversion"/>
  <conditionalFormatting sqref="I22:T27">
    <cfRule type="containsText" dxfId="28" priority="22" operator="containsText" text="x">
      <formula>NOT(ISERROR(SEARCH("x",I22)))</formula>
    </cfRule>
  </conditionalFormatting>
  <conditionalFormatting sqref="I6:U6">
    <cfRule type="containsText" dxfId="27" priority="25" operator="containsText" text="Programada">
      <formula>NOT(ISERROR(SEARCH("Programada",I6)))</formula>
    </cfRule>
    <cfRule type="containsText" dxfId="26" priority="24" operator="containsText" text="En proceso">
      <formula>NOT(ISERROR(SEARCH("En proceso",I6)))</formula>
    </cfRule>
    <cfRule type="containsText" dxfId="25" priority="23" operator="containsText" text="Cumplida">
      <formula>NOT(ISERROR(SEARCH("Cumplida",I6)))</formula>
    </cfRule>
  </conditionalFormatting>
  <conditionalFormatting sqref="L8">
    <cfRule type="containsText" dxfId="24" priority="20" operator="containsText" text="x">
      <formula>NOT(ISERROR(SEARCH("x",L8)))</formula>
    </cfRule>
  </conditionalFormatting>
  <conditionalFormatting sqref="M9">
    <cfRule type="containsText" dxfId="23" priority="19" operator="containsText" text="x">
      <formula>NOT(ISERROR(SEARCH("x",M9)))</formula>
    </cfRule>
  </conditionalFormatting>
  <conditionalFormatting sqref="M13:M14">
    <cfRule type="containsText" dxfId="22" priority="13" operator="containsText" text="x">
      <formula>NOT(ISERROR(SEARCH("x",M13)))</formula>
    </cfRule>
  </conditionalFormatting>
  <conditionalFormatting sqref="M16">
    <cfRule type="containsText" dxfId="21" priority="7" operator="containsText" text="x">
      <formula>NOT(ISERROR(SEARCH("x",M16)))</formula>
    </cfRule>
  </conditionalFormatting>
  <conditionalFormatting sqref="M21">
    <cfRule type="containsText" dxfId="20" priority="3" operator="containsText" text="x">
      <formula>NOT(ISERROR(SEARCH("x",M21)))</formula>
    </cfRule>
  </conditionalFormatting>
  <conditionalFormatting sqref="N15">
    <cfRule type="containsText" dxfId="19" priority="10" operator="containsText" text="x">
      <formula>NOT(ISERROR(SEARCH("x",N15)))</formula>
    </cfRule>
  </conditionalFormatting>
  <conditionalFormatting sqref="N17">
    <cfRule type="containsText" dxfId="18" priority="6" operator="containsText" text="x">
      <formula>NOT(ISERROR(SEARCH("x",N17)))</formula>
    </cfRule>
  </conditionalFormatting>
  <conditionalFormatting sqref="O10">
    <cfRule type="containsText" dxfId="17" priority="18" operator="containsText" text="x">
      <formula>NOT(ISERROR(SEARCH("x",O10)))</formula>
    </cfRule>
  </conditionalFormatting>
  <conditionalFormatting sqref="P7">
    <cfRule type="containsText" dxfId="16" priority="21" operator="containsText" text="x">
      <formula>NOT(ISERROR(SEARCH("x",P7)))</formula>
    </cfRule>
  </conditionalFormatting>
  <conditionalFormatting sqref="P11">
    <cfRule type="containsText" dxfId="15" priority="16" operator="containsText" text="x">
      <formula>NOT(ISERROR(SEARCH("x",P11)))</formula>
    </cfRule>
  </conditionalFormatting>
  <conditionalFormatting sqref="P14">
    <cfRule type="containsText" dxfId="14" priority="12" operator="containsText" text="x">
      <formula>NOT(ISERROR(SEARCH("x",P14)))</formula>
    </cfRule>
  </conditionalFormatting>
  <conditionalFormatting sqref="P21">
    <cfRule type="containsText" dxfId="13" priority="2" operator="containsText" text="x">
      <formula>NOT(ISERROR(SEARCH("x",P21)))</formula>
    </cfRule>
  </conditionalFormatting>
  <conditionalFormatting sqref="Q15">
    <cfRule type="containsText" dxfId="12" priority="9" operator="containsText" text="x">
      <formula>NOT(ISERROR(SEARCH("x",Q15)))</formula>
    </cfRule>
  </conditionalFormatting>
  <conditionalFormatting sqref="Q18">
    <cfRule type="containsText" dxfId="11" priority="5" operator="containsText" text="x">
      <formula>NOT(ISERROR(SEARCH("x",Q18)))</formula>
    </cfRule>
  </conditionalFormatting>
  <conditionalFormatting sqref="S10">
    <cfRule type="containsText" dxfId="10" priority="17" operator="containsText" text="x">
      <formula>NOT(ISERROR(SEARCH("x",S10)))</formula>
    </cfRule>
  </conditionalFormatting>
  <conditionalFormatting sqref="S14">
    <cfRule type="containsText" dxfId="9" priority="11" operator="containsText" text="x">
      <formula>NOT(ISERROR(SEARCH("x",S14)))</formula>
    </cfRule>
  </conditionalFormatting>
  <conditionalFormatting sqref="S21">
    <cfRule type="containsText" dxfId="8" priority="1" operator="containsText" text="x">
      <formula>NOT(ISERROR(SEARCH("x",S21)))</formula>
    </cfRule>
  </conditionalFormatting>
  <conditionalFormatting sqref="T11">
    <cfRule type="containsText" dxfId="7" priority="15" operator="containsText" text="x">
      <formula>NOT(ISERROR(SEARCH("x",T11)))</formula>
    </cfRule>
  </conditionalFormatting>
  <conditionalFormatting sqref="T13">
    <cfRule type="containsText" dxfId="6" priority="14" operator="containsText" text="x">
      <formula>NOT(ISERROR(SEARCH("x",T13)))</formula>
    </cfRule>
  </conditionalFormatting>
  <conditionalFormatting sqref="T15">
    <cfRule type="containsText" dxfId="5" priority="8" operator="containsText" text="x">
      <formula>NOT(ISERROR(SEARCH("x",T15)))</formula>
    </cfRule>
  </conditionalFormatting>
  <conditionalFormatting sqref="T19:T20">
    <cfRule type="containsText" dxfId="4" priority="4" operator="containsText" text="x">
      <formula>NOT(ISERROR(SEARCH("x",T19)))</formula>
    </cfRule>
  </conditionalFormatting>
  <dataValidations count="1">
    <dataValidation type="list" allowBlank="1" showInputMessage="1" showErrorMessage="1" sqref="W7:W42" xr:uid="{D37B7AFD-49E4-BD4C-A563-634F60ADD01D}">
      <formula1>"Programada,Cumplida,No cumplida"</formula1>
    </dataValidation>
  </dataValidations>
  <pageMargins left="0.70866141732283472" right="0.70866141732283472" top="0.74803149606299213" bottom="0.74803149606299213" header="0.31496062992125984" footer="0.31496062992125984"/>
  <pageSetup paperSize="9" scale="2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58161-5463-3C44-A137-B280EDC393F9}">
  <sheetPr>
    <tabColor theme="4" tint="0.79998168889431442"/>
  </sheetPr>
  <dimension ref="A1:X34"/>
  <sheetViews>
    <sheetView showGridLines="0" topLeftCell="A31" zoomScale="65" zoomScaleNormal="50" zoomScaleSheetLayoutView="100" workbookViewId="0">
      <selection activeCell="F12" sqref="F12"/>
    </sheetView>
  </sheetViews>
  <sheetFormatPr baseColWidth="10" defaultColWidth="11.5" defaultRowHeight="18" x14ac:dyDescent="0.2"/>
  <cols>
    <col min="1" max="1" width="2.6640625" style="28" customWidth="1"/>
    <col min="2" max="2" width="40" style="2" customWidth="1"/>
    <col min="3" max="3" width="5" style="2" customWidth="1"/>
    <col min="4" max="4" width="50.83203125" style="29" customWidth="1"/>
    <col min="5" max="5" width="44.6640625" style="29" customWidth="1"/>
    <col min="6" max="6" width="54.33203125" style="29" customWidth="1"/>
    <col min="7" max="7" width="47.5" style="33" customWidth="1"/>
    <col min="8" max="19" width="3.6640625" style="32" customWidth="1"/>
    <col min="20" max="20" width="11.83203125" style="32" customWidth="1"/>
    <col min="21" max="21" width="15.1640625" style="29" customWidth="1"/>
    <col min="22" max="22" width="16.6640625" style="29" customWidth="1"/>
    <col min="23" max="23" width="78" style="29" customWidth="1"/>
    <col min="24" max="24" width="18.33203125" style="29" customWidth="1"/>
    <col min="25" max="16384" width="11.5" style="28"/>
  </cols>
  <sheetData>
    <row r="1" spans="1:24" s="26" customFormat="1" ht="19" x14ac:dyDescent="0.25">
      <c r="B1" s="199"/>
      <c r="C1" s="200"/>
      <c r="D1" s="200"/>
      <c r="E1" s="200"/>
      <c r="F1" s="200"/>
      <c r="G1" s="200"/>
      <c r="H1" s="200"/>
      <c r="I1" s="200"/>
      <c r="J1" s="200"/>
      <c r="K1" s="200"/>
      <c r="L1" s="200"/>
      <c r="M1" s="200"/>
      <c r="N1" s="200"/>
      <c r="O1" s="200"/>
      <c r="P1" s="200"/>
      <c r="Q1" s="200"/>
      <c r="R1" s="200"/>
      <c r="S1" s="200"/>
      <c r="T1" s="200"/>
      <c r="U1" s="200"/>
      <c r="V1" s="200"/>
      <c r="W1" s="200"/>
      <c r="X1" s="200"/>
    </row>
    <row r="2" spans="1:24" s="26" customFormat="1" ht="15" customHeight="1" x14ac:dyDescent="0.25">
      <c r="A2" s="27"/>
      <c r="B2" s="201"/>
      <c r="C2" s="202"/>
      <c r="D2" s="205" t="s">
        <v>25</v>
      </c>
      <c r="E2" s="206"/>
      <c r="F2" s="206"/>
      <c r="G2" s="206"/>
      <c r="H2" s="206"/>
      <c r="I2" s="206"/>
      <c r="J2" s="206"/>
      <c r="K2" s="206"/>
      <c r="L2" s="206"/>
      <c r="M2" s="206"/>
      <c r="N2" s="206"/>
      <c r="O2" s="206"/>
      <c r="P2" s="206"/>
      <c r="Q2" s="206"/>
      <c r="R2" s="206"/>
      <c r="S2" s="206"/>
      <c r="T2" s="206"/>
      <c r="U2" s="206"/>
      <c r="V2" s="206"/>
      <c r="W2" s="206"/>
      <c r="X2" s="206"/>
    </row>
    <row r="3" spans="1:24" s="26" customFormat="1" ht="85" customHeight="1" x14ac:dyDescent="0.25">
      <c r="A3" s="27"/>
      <c r="B3" s="203"/>
      <c r="C3" s="204"/>
      <c r="D3" s="205"/>
      <c r="E3" s="206"/>
      <c r="F3" s="206"/>
      <c r="G3" s="206"/>
      <c r="H3" s="206"/>
      <c r="I3" s="206"/>
      <c r="J3" s="206"/>
      <c r="K3" s="206"/>
      <c r="L3" s="206"/>
      <c r="M3" s="206"/>
      <c r="N3" s="206"/>
      <c r="O3" s="206"/>
      <c r="P3" s="206"/>
      <c r="Q3" s="206"/>
      <c r="R3" s="206"/>
      <c r="S3" s="206"/>
      <c r="T3" s="206"/>
      <c r="U3" s="206"/>
      <c r="V3" s="206"/>
      <c r="W3" s="206"/>
      <c r="X3" s="206"/>
    </row>
    <row r="4" spans="1:24" ht="23" customHeight="1" x14ac:dyDescent="0.2">
      <c r="B4" s="196" t="s">
        <v>134</v>
      </c>
      <c r="C4" s="197"/>
      <c r="D4" s="197"/>
      <c r="E4" s="197"/>
      <c r="F4" s="197"/>
      <c r="G4" s="197"/>
      <c r="H4" s="197"/>
      <c r="I4" s="197"/>
      <c r="J4" s="197"/>
      <c r="K4" s="197"/>
      <c r="L4" s="197"/>
      <c r="M4" s="197"/>
      <c r="N4" s="197"/>
      <c r="O4" s="197"/>
      <c r="P4" s="197"/>
      <c r="Q4" s="197"/>
      <c r="R4" s="197"/>
      <c r="S4" s="197"/>
      <c r="T4" s="197"/>
      <c r="U4" s="197"/>
      <c r="V4" s="197"/>
      <c r="W4" s="197"/>
      <c r="X4" s="197"/>
    </row>
    <row r="5" spans="1:24" ht="23" customHeight="1" x14ac:dyDescent="0.2">
      <c r="B5" s="196"/>
      <c r="C5" s="197"/>
      <c r="D5" s="197"/>
      <c r="E5" s="197"/>
      <c r="F5" s="197"/>
      <c r="G5" s="197"/>
      <c r="H5" s="197"/>
      <c r="I5" s="197"/>
      <c r="J5" s="197"/>
      <c r="K5" s="197"/>
      <c r="L5" s="197"/>
      <c r="M5" s="197"/>
      <c r="N5" s="197"/>
      <c r="O5" s="197"/>
      <c r="P5" s="197"/>
      <c r="Q5" s="197"/>
      <c r="R5" s="197"/>
      <c r="S5" s="197"/>
      <c r="T5" s="197"/>
      <c r="U5" s="197"/>
      <c r="V5" s="197"/>
      <c r="W5" s="197"/>
      <c r="X5" s="197"/>
    </row>
    <row r="6" spans="1:24" ht="74" customHeight="1" x14ac:dyDescent="0.2">
      <c r="B6" s="43" t="s">
        <v>27</v>
      </c>
      <c r="C6" s="43" t="s">
        <v>28</v>
      </c>
      <c r="D6" s="43" t="s">
        <v>29</v>
      </c>
      <c r="E6" s="43" t="s">
        <v>30</v>
      </c>
      <c r="F6" s="43" t="s">
        <v>31</v>
      </c>
      <c r="G6" s="43" t="s">
        <v>32</v>
      </c>
      <c r="H6" s="44" t="s">
        <v>33</v>
      </c>
      <c r="I6" s="44" t="s">
        <v>34</v>
      </c>
      <c r="J6" s="44" t="s">
        <v>35</v>
      </c>
      <c r="K6" s="44" t="s">
        <v>36</v>
      </c>
      <c r="L6" s="44" t="s">
        <v>37</v>
      </c>
      <c r="M6" s="44" t="s">
        <v>38</v>
      </c>
      <c r="N6" s="44" t="s">
        <v>39</v>
      </c>
      <c r="O6" s="44" t="s">
        <v>40</v>
      </c>
      <c r="P6" s="44" t="s">
        <v>41</v>
      </c>
      <c r="Q6" s="44" t="s">
        <v>42</v>
      </c>
      <c r="R6" s="44" t="s">
        <v>43</v>
      </c>
      <c r="S6" s="44" t="s">
        <v>44</v>
      </c>
      <c r="T6" s="43" t="s">
        <v>45</v>
      </c>
      <c r="U6" s="43" t="s">
        <v>46</v>
      </c>
      <c r="V6" s="24" t="s">
        <v>47</v>
      </c>
      <c r="W6" s="43" t="s">
        <v>48</v>
      </c>
      <c r="X6" s="43" t="s">
        <v>49</v>
      </c>
    </row>
    <row r="7" spans="1:24" s="34" customFormat="1" ht="45" x14ac:dyDescent="0.2">
      <c r="B7" s="175" t="s">
        <v>256</v>
      </c>
      <c r="C7" s="48">
        <v>1</v>
      </c>
      <c r="D7" s="48" t="s">
        <v>257</v>
      </c>
      <c r="E7" s="48" t="s">
        <v>258</v>
      </c>
      <c r="F7" s="49" t="s">
        <v>259</v>
      </c>
      <c r="G7" s="49" t="s">
        <v>260</v>
      </c>
      <c r="H7" s="50"/>
      <c r="I7" s="50"/>
      <c r="J7" s="50" t="s">
        <v>55</v>
      </c>
      <c r="K7" s="50"/>
      <c r="L7" s="50"/>
      <c r="M7" s="50"/>
      <c r="N7" s="50"/>
      <c r="O7" s="50"/>
      <c r="P7" s="50"/>
      <c r="Q7" s="50"/>
      <c r="R7" s="50"/>
      <c r="S7" s="50"/>
      <c r="T7" s="100">
        <v>0.04</v>
      </c>
      <c r="U7" s="100">
        <f t="shared" ref="U7:U32" si="0">100%/$D$34</f>
        <v>3.8461538461538464E-2</v>
      </c>
      <c r="V7" s="83" t="s">
        <v>346</v>
      </c>
      <c r="W7" s="133" t="s">
        <v>392</v>
      </c>
      <c r="X7" s="84"/>
    </row>
    <row r="8" spans="1:24" s="34" customFormat="1" ht="46.5" customHeight="1" x14ac:dyDescent="0.2">
      <c r="B8" s="175"/>
      <c r="C8" s="48">
        <v>2</v>
      </c>
      <c r="D8" s="48" t="s">
        <v>261</v>
      </c>
      <c r="E8" s="48" t="s">
        <v>262</v>
      </c>
      <c r="F8" s="49" t="s">
        <v>263</v>
      </c>
      <c r="G8" s="49" t="s">
        <v>260</v>
      </c>
      <c r="H8" s="50"/>
      <c r="I8" s="50"/>
      <c r="J8" s="50"/>
      <c r="K8" s="50"/>
      <c r="L8" s="50"/>
      <c r="M8" s="50"/>
      <c r="N8" s="50"/>
      <c r="O8" s="50"/>
      <c r="P8" s="50"/>
      <c r="Q8" s="50"/>
      <c r="R8" s="50"/>
      <c r="S8" s="50" t="s">
        <v>55</v>
      </c>
      <c r="T8" s="128">
        <v>0</v>
      </c>
      <c r="U8" s="128">
        <f t="shared" si="0"/>
        <v>3.8461538461538464E-2</v>
      </c>
      <c r="V8" s="130" t="s">
        <v>56</v>
      </c>
      <c r="W8" s="134" t="s">
        <v>356</v>
      </c>
      <c r="X8" s="132"/>
    </row>
    <row r="9" spans="1:24" s="34" customFormat="1" ht="58" customHeight="1" x14ac:dyDescent="0.2">
      <c r="B9" s="175"/>
      <c r="C9" s="48">
        <v>3</v>
      </c>
      <c r="D9" s="48" t="s">
        <v>264</v>
      </c>
      <c r="E9" s="48" t="s">
        <v>265</v>
      </c>
      <c r="F9" s="49" t="s">
        <v>266</v>
      </c>
      <c r="G9" s="49" t="s">
        <v>260</v>
      </c>
      <c r="H9" s="50"/>
      <c r="J9" s="50" t="s">
        <v>55</v>
      </c>
      <c r="K9" s="50"/>
      <c r="L9" s="50"/>
      <c r="M9" s="50"/>
      <c r="N9" s="50"/>
      <c r="O9" s="50"/>
      <c r="P9" s="50"/>
      <c r="Q9" s="50"/>
      <c r="R9" s="50"/>
      <c r="S9" s="50"/>
      <c r="T9" s="100">
        <v>0.04</v>
      </c>
      <c r="U9" s="100">
        <f t="shared" si="0"/>
        <v>3.8461538461538464E-2</v>
      </c>
      <c r="V9" s="83" t="s">
        <v>346</v>
      </c>
      <c r="W9" s="133" t="s">
        <v>393</v>
      </c>
      <c r="X9" s="84"/>
    </row>
    <row r="10" spans="1:24" s="34" customFormat="1" ht="74" customHeight="1" x14ac:dyDescent="0.2">
      <c r="B10" s="175"/>
      <c r="C10" s="48">
        <v>4</v>
      </c>
      <c r="D10" s="48" t="s">
        <v>267</v>
      </c>
      <c r="E10" s="48" t="s">
        <v>268</v>
      </c>
      <c r="F10" s="49" t="s">
        <v>266</v>
      </c>
      <c r="G10" s="49" t="s">
        <v>260</v>
      </c>
      <c r="H10" s="50"/>
      <c r="I10" s="50"/>
      <c r="J10" s="50"/>
      <c r="K10" s="50"/>
      <c r="L10" s="50"/>
      <c r="M10" s="50"/>
      <c r="N10" s="50"/>
      <c r="O10" s="50"/>
      <c r="P10" s="50"/>
      <c r="Q10" s="50"/>
      <c r="R10" s="50"/>
      <c r="S10" s="50" t="s">
        <v>55</v>
      </c>
      <c r="T10" s="128">
        <v>0</v>
      </c>
      <c r="U10" s="128">
        <f t="shared" si="0"/>
        <v>3.8461538461538464E-2</v>
      </c>
      <c r="V10" s="130" t="s">
        <v>56</v>
      </c>
      <c r="W10" s="134" t="s">
        <v>356</v>
      </c>
      <c r="X10" s="132"/>
    </row>
    <row r="11" spans="1:24" s="34" customFormat="1" ht="45" x14ac:dyDescent="0.2">
      <c r="B11" s="175" t="s">
        <v>269</v>
      </c>
      <c r="C11" s="48">
        <v>1</v>
      </c>
      <c r="D11" s="48" t="s">
        <v>270</v>
      </c>
      <c r="E11" s="48" t="s">
        <v>271</v>
      </c>
      <c r="F11" s="51" t="s">
        <v>272</v>
      </c>
      <c r="G11" s="51" t="s">
        <v>273</v>
      </c>
      <c r="H11" s="50"/>
      <c r="I11" s="50"/>
      <c r="J11" s="50"/>
      <c r="K11" s="50"/>
      <c r="L11" s="50"/>
      <c r="M11" s="50"/>
      <c r="N11" s="50"/>
      <c r="O11" s="50"/>
      <c r="P11" s="50"/>
      <c r="Q11" s="50"/>
      <c r="R11" s="50"/>
      <c r="S11" s="50" t="s">
        <v>55</v>
      </c>
      <c r="T11" s="128">
        <v>0</v>
      </c>
      <c r="U11" s="128">
        <f t="shared" si="0"/>
        <v>3.8461538461538464E-2</v>
      </c>
      <c r="V11" s="130" t="s">
        <v>56</v>
      </c>
      <c r="W11" s="134" t="s">
        <v>356</v>
      </c>
      <c r="X11" s="132"/>
    </row>
    <row r="12" spans="1:24" s="34" customFormat="1" ht="51.75" customHeight="1" x14ac:dyDescent="0.2">
      <c r="B12" s="175"/>
      <c r="C12" s="48">
        <v>2</v>
      </c>
      <c r="D12" s="48" t="s">
        <v>274</v>
      </c>
      <c r="E12" s="48" t="s">
        <v>275</v>
      </c>
      <c r="F12" s="51" t="s">
        <v>263</v>
      </c>
      <c r="G12" s="51" t="s">
        <v>276</v>
      </c>
      <c r="H12" s="50"/>
      <c r="I12" s="50"/>
      <c r="J12" s="50"/>
      <c r="K12" s="50"/>
      <c r="L12" s="50"/>
      <c r="M12" s="50"/>
      <c r="N12" s="50"/>
      <c r="O12" s="50"/>
      <c r="P12" s="50"/>
      <c r="Q12" s="50"/>
      <c r="R12" s="50"/>
      <c r="S12" s="50" t="s">
        <v>55</v>
      </c>
      <c r="T12" s="128">
        <v>0</v>
      </c>
      <c r="U12" s="128">
        <f t="shared" si="0"/>
        <v>3.8461538461538464E-2</v>
      </c>
      <c r="V12" s="130" t="s">
        <v>56</v>
      </c>
      <c r="W12" s="134" t="s">
        <v>356</v>
      </c>
      <c r="X12" s="132"/>
    </row>
    <row r="13" spans="1:24" s="34" customFormat="1" ht="30" x14ac:dyDescent="0.2">
      <c r="B13" s="175"/>
      <c r="C13" s="48">
        <v>3</v>
      </c>
      <c r="D13" s="48" t="s">
        <v>277</v>
      </c>
      <c r="E13" s="48" t="s">
        <v>278</v>
      </c>
      <c r="F13" s="51" t="s">
        <v>279</v>
      </c>
      <c r="G13" s="51" t="s">
        <v>280</v>
      </c>
      <c r="H13" s="50"/>
      <c r="I13" s="50"/>
      <c r="J13" s="50"/>
      <c r="K13" s="50"/>
      <c r="L13" s="50"/>
      <c r="M13" s="50"/>
      <c r="N13" s="50"/>
      <c r="O13" s="50"/>
      <c r="P13" s="50"/>
      <c r="Q13" s="50"/>
      <c r="R13" s="50"/>
      <c r="S13" s="50" t="s">
        <v>55</v>
      </c>
      <c r="T13" s="128">
        <v>0</v>
      </c>
      <c r="U13" s="128">
        <f t="shared" si="0"/>
        <v>3.8461538461538464E-2</v>
      </c>
      <c r="V13" s="130" t="s">
        <v>56</v>
      </c>
      <c r="W13" s="134" t="s">
        <v>356</v>
      </c>
      <c r="X13" s="132"/>
    </row>
    <row r="14" spans="1:24" s="34" customFormat="1" ht="45" x14ac:dyDescent="0.2">
      <c r="B14" s="175"/>
      <c r="C14" s="48">
        <v>4</v>
      </c>
      <c r="D14" s="48" t="s">
        <v>281</v>
      </c>
      <c r="E14" s="48" t="s">
        <v>282</v>
      </c>
      <c r="F14" s="51" t="s">
        <v>279</v>
      </c>
      <c r="G14" s="51" t="s">
        <v>280</v>
      </c>
      <c r="H14" s="50"/>
      <c r="I14" s="50"/>
      <c r="J14" s="50"/>
      <c r="K14" s="50"/>
      <c r="L14" s="50"/>
      <c r="M14" s="50" t="s">
        <v>55</v>
      </c>
      <c r="N14" s="50"/>
      <c r="O14" s="50"/>
      <c r="P14" s="50"/>
      <c r="Q14" s="50"/>
      <c r="R14" s="50"/>
      <c r="S14" s="50"/>
      <c r="T14" s="100">
        <v>0.04</v>
      </c>
      <c r="U14" s="100">
        <f t="shared" si="0"/>
        <v>3.8461538461538464E-2</v>
      </c>
      <c r="V14" s="83" t="s">
        <v>346</v>
      </c>
      <c r="W14" s="135" t="s">
        <v>368</v>
      </c>
      <c r="X14" s="84"/>
    </row>
    <row r="15" spans="1:24" s="34" customFormat="1" ht="30" x14ac:dyDescent="0.2">
      <c r="B15" s="175"/>
      <c r="C15" s="48">
        <v>5</v>
      </c>
      <c r="D15" s="48" t="s">
        <v>283</v>
      </c>
      <c r="E15" s="48" t="s">
        <v>284</v>
      </c>
      <c r="F15" s="51" t="s">
        <v>279</v>
      </c>
      <c r="G15" s="51" t="s">
        <v>285</v>
      </c>
      <c r="H15" s="50"/>
      <c r="I15" s="50"/>
      <c r="J15" s="50"/>
      <c r="K15" s="50"/>
      <c r="L15" s="50"/>
      <c r="M15" s="50" t="s">
        <v>55</v>
      </c>
      <c r="N15" s="50"/>
      <c r="O15" s="50"/>
      <c r="P15" s="50"/>
      <c r="Q15" s="50"/>
      <c r="R15" s="50"/>
      <c r="S15" s="50"/>
      <c r="T15" s="100">
        <v>0.04</v>
      </c>
      <c r="U15" s="100">
        <f t="shared" si="0"/>
        <v>3.8461538461538464E-2</v>
      </c>
      <c r="V15" s="83" t="s">
        <v>346</v>
      </c>
      <c r="W15" s="133" t="s">
        <v>369</v>
      </c>
      <c r="X15" s="84"/>
    </row>
    <row r="16" spans="1:24" s="34" customFormat="1" ht="30" x14ac:dyDescent="0.2">
      <c r="B16" s="175"/>
      <c r="C16" s="48">
        <v>6</v>
      </c>
      <c r="D16" s="48" t="s">
        <v>286</v>
      </c>
      <c r="E16" s="48" t="s">
        <v>287</v>
      </c>
      <c r="F16" s="51" t="s">
        <v>288</v>
      </c>
      <c r="G16" s="51" t="s">
        <v>285</v>
      </c>
      <c r="H16" s="50"/>
      <c r="I16" s="50"/>
      <c r="J16" s="50"/>
      <c r="K16" s="50"/>
      <c r="L16" s="50"/>
      <c r="M16" s="50" t="s">
        <v>55</v>
      </c>
      <c r="N16" s="50"/>
      <c r="O16" s="50"/>
      <c r="P16" s="50"/>
      <c r="Q16" s="50"/>
      <c r="R16" s="50"/>
      <c r="S16" s="50"/>
      <c r="T16" s="100">
        <v>0.04</v>
      </c>
      <c r="U16" s="100">
        <f t="shared" si="0"/>
        <v>3.8461538461538464E-2</v>
      </c>
      <c r="V16" s="83" t="s">
        <v>346</v>
      </c>
      <c r="W16" s="133" t="s">
        <v>370</v>
      </c>
      <c r="X16" s="84"/>
    </row>
    <row r="17" spans="2:24" s="34" customFormat="1" ht="60" x14ac:dyDescent="0.2">
      <c r="B17" s="175"/>
      <c r="C17" s="48">
        <v>7</v>
      </c>
      <c r="D17" s="48" t="s">
        <v>289</v>
      </c>
      <c r="E17" s="48" t="s">
        <v>290</v>
      </c>
      <c r="F17" s="51" t="s">
        <v>291</v>
      </c>
      <c r="G17" s="51" t="s">
        <v>285</v>
      </c>
      <c r="H17" s="50"/>
      <c r="I17" s="50"/>
      <c r="J17" s="50"/>
      <c r="K17" s="50"/>
      <c r="L17" s="50"/>
      <c r="M17" s="50"/>
      <c r="N17" s="50"/>
      <c r="O17" s="50"/>
      <c r="P17" s="50"/>
      <c r="Q17" s="50"/>
      <c r="R17" s="50" t="s">
        <v>55</v>
      </c>
      <c r="S17" s="50"/>
      <c r="T17" s="128">
        <v>0</v>
      </c>
      <c r="U17" s="128">
        <f t="shared" si="0"/>
        <v>3.8461538461538464E-2</v>
      </c>
      <c r="V17" s="130" t="s">
        <v>56</v>
      </c>
      <c r="W17" s="134" t="s">
        <v>356</v>
      </c>
      <c r="X17" s="132"/>
    </row>
    <row r="18" spans="2:24" s="34" customFormat="1" ht="45" x14ac:dyDescent="0.2">
      <c r="B18" s="175"/>
      <c r="C18" s="48">
        <v>8</v>
      </c>
      <c r="D18" s="48" t="s">
        <v>292</v>
      </c>
      <c r="E18" s="48" t="s">
        <v>293</v>
      </c>
      <c r="F18" s="51" t="s">
        <v>279</v>
      </c>
      <c r="G18" s="51" t="s">
        <v>294</v>
      </c>
      <c r="H18" s="50"/>
      <c r="I18" s="50"/>
      <c r="J18" s="50"/>
      <c r="K18" s="50"/>
      <c r="L18" s="50"/>
      <c r="M18" s="50" t="s">
        <v>55</v>
      </c>
      <c r="N18" s="50"/>
      <c r="O18" s="50"/>
      <c r="P18" s="50"/>
      <c r="Q18" s="50"/>
      <c r="R18" s="50" t="s">
        <v>55</v>
      </c>
      <c r="S18" s="50"/>
      <c r="T18" s="100">
        <v>0.04</v>
      </c>
      <c r="U18" s="100">
        <f t="shared" si="0"/>
        <v>3.8461538461538464E-2</v>
      </c>
      <c r="V18" s="83" t="s">
        <v>346</v>
      </c>
      <c r="W18" s="133" t="s">
        <v>371</v>
      </c>
      <c r="X18" s="84"/>
    </row>
    <row r="19" spans="2:24" s="34" customFormat="1" ht="45" x14ac:dyDescent="0.2">
      <c r="B19" s="175"/>
      <c r="C19" s="48">
        <v>9</v>
      </c>
      <c r="D19" s="48" t="s">
        <v>295</v>
      </c>
      <c r="E19" s="48" t="s">
        <v>284</v>
      </c>
      <c r="F19" s="51" t="s">
        <v>263</v>
      </c>
      <c r="G19" s="51" t="s">
        <v>296</v>
      </c>
      <c r="H19" s="50"/>
      <c r="I19" s="50"/>
      <c r="J19" s="50"/>
      <c r="K19" s="50"/>
      <c r="L19" s="50"/>
      <c r="M19" s="50"/>
      <c r="N19" s="50" t="s">
        <v>55</v>
      </c>
      <c r="O19" s="50"/>
      <c r="P19" s="50"/>
      <c r="Q19" s="50"/>
      <c r="R19" s="50"/>
      <c r="S19" s="50" t="s">
        <v>55</v>
      </c>
      <c r="T19" s="128">
        <v>0</v>
      </c>
      <c r="U19" s="128">
        <f t="shared" si="0"/>
        <v>3.8461538461538464E-2</v>
      </c>
      <c r="V19" s="130" t="s">
        <v>56</v>
      </c>
      <c r="W19" s="134" t="s">
        <v>356</v>
      </c>
      <c r="X19" s="132"/>
    </row>
    <row r="20" spans="2:24" s="34" customFormat="1" ht="30" x14ac:dyDescent="0.2">
      <c r="B20" s="175"/>
      <c r="C20" s="48">
        <v>10</v>
      </c>
      <c r="D20" s="48" t="s">
        <v>297</v>
      </c>
      <c r="E20" s="48" t="s">
        <v>284</v>
      </c>
      <c r="F20" s="51" t="s">
        <v>298</v>
      </c>
      <c r="G20" s="51" t="s">
        <v>299</v>
      </c>
      <c r="H20" s="50"/>
      <c r="I20" s="50"/>
      <c r="J20" s="50"/>
      <c r="K20" s="50"/>
      <c r="L20" s="50"/>
      <c r="M20" s="50"/>
      <c r="N20" s="50" t="s">
        <v>55</v>
      </c>
      <c r="O20" s="50"/>
      <c r="P20" s="50"/>
      <c r="Q20" s="50"/>
      <c r="R20" s="50"/>
      <c r="S20" s="50" t="s">
        <v>55</v>
      </c>
      <c r="T20" s="128">
        <v>0</v>
      </c>
      <c r="U20" s="128">
        <f t="shared" si="0"/>
        <v>3.8461538461538464E-2</v>
      </c>
      <c r="V20" s="130" t="s">
        <v>56</v>
      </c>
      <c r="W20" s="134" t="s">
        <v>356</v>
      </c>
      <c r="X20" s="132"/>
    </row>
    <row r="21" spans="2:24" s="34" customFormat="1" ht="68" customHeight="1" x14ac:dyDescent="0.2">
      <c r="B21" s="175"/>
      <c r="C21" s="48">
        <v>11</v>
      </c>
      <c r="D21" s="52" t="s">
        <v>300</v>
      </c>
      <c r="E21" s="48" t="s">
        <v>284</v>
      </c>
      <c r="F21" s="51" t="s">
        <v>301</v>
      </c>
      <c r="G21" s="51" t="s">
        <v>302</v>
      </c>
      <c r="H21" s="50"/>
      <c r="I21" s="50"/>
      <c r="J21" s="50" t="s">
        <v>55</v>
      </c>
      <c r="K21" s="50"/>
      <c r="L21" s="50"/>
      <c r="M21" s="50"/>
      <c r="N21" s="50"/>
      <c r="O21" s="50"/>
      <c r="P21" s="50"/>
      <c r="Q21" s="50" t="s">
        <v>55</v>
      </c>
      <c r="R21" s="50"/>
      <c r="S21" s="50"/>
      <c r="T21" s="100">
        <v>0.04</v>
      </c>
      <c r="U21" s="100">
        <f t="shared" si="0"/>
        <v>3.8461538461538464E-2</v>
      </c>
      <c r="V21" s="83" t="s">
        <v>346</v>
      </c>
      <c r="W21" s="133" t="s">
        <v>394</v>
      </c>
      <c r="X21" s="84"/>
    </row>
    <row r="22" spans="2:24" s="34" customFormat="1" ht="38.25" customHeight="1" x14ac:dyDescent="0.2">
      <c r="B22" s="175"/>
      <c r="C22" s="48">
        <v>12</v>
      </c>
      <c r="D22" s="48" t="s">
        <v>303</v>
      </c>
      <c r="E22" s="48" t="s">
        <v>304</v>
      </c>
      <c r="F22" s="51" t="s">
        <v>301</v>
      </c>
      <c r="G22" s="51" t="s">
        <v>305</v>
      </c>
      <c r="H22" s="50"/>
      <c r="I22" s="50"/>
      <c r="J22" s="50"/>
      <c r="K22" s="50"/>
      <c r="L22" s="50"/>
      <c r="M22" s="50"/>
      <c r="N22" s="50"/>
      <c r="O22" s="50"/>
      <c r="P22" s="50"/>
      <c r="Q22" s="50"/>
      <c r="R22" s="50"/>
      <c r="S22" s="50" t="s">
        <v>55</v>
      </c>
      <c r="T22" s="128">
        <v>0</v>
      </c>
      <c r="U22" s="128">
        <f t="shared" si="0"/>
        <v>3.8461538461538464E-2</v>
      </c>
      <c r="V22" s="130" t="s">
        <v>56</v>
      </c>
      <c r="W22" s="134" t="s">
        <v>356</v>
      </c>
      <c r="X22" s="132"/>
    </row>
    <row r="23" spans="2:24" s="34" customFormat="1" ht="240" x14ac:dyDescent="0.2">
      <c r="B23" s="175" t="s">
        <v>306</v>
      </c>
      <c r="C23" s="48">
        <v>1</v>
      </c>
      <c r="D23" s="48" t="s">
        <v>307</v>
      </c>
      <c r="E23" s="48" t="s">
        <v>308</v>
      </c>
      <c r="F23" s="48" t="s">
        <v>309</v>
      </c>
      <c r="G23" s="48" t="s">
        <v>310</v>
      </c>
      <c r="H23" s="48" t="s">
        <v>88</v>
      </c>
      <c r="I23" s="48" t="s">
        <v>88</v>
      </c>
      <c r="J23" s="48" t="s">
        <v>88</v>
      </c>
      <c r="K23" s="48" t="s">
        <v>88</v>
      </c>
      <c r="L23" s="48" t="s">
        <v>88</v>
      </c>
      <c r="M23" s="48" t="s">
        <v>88</v>
      </c>
      <c r="N23" s="48" t="s">
        <v>88</v>
      </c>
      <c r="O23" s="48" t="s">
        <v>88</v>
      </c>
      <c r="P23" s="48" t="s">
        <v>88</v>
      </c>
      <c r="Q23" s="48" t="s">
        <v>88</v>
      </c>
      <c r="R23" s="48" t="s">
        <v>88</v>
      </c>
      <c r="S23" s="53" t="s">
        <v>55</v>
      </c>
      <c r="T23" s="100">
        <v>0.02</v>
      </c>
      <c r="U23" s="100">
        <f t="shared" si="0"/>
        <v>3.8461538461538464E-2</v>
      </c>
      <c r="V23" s="83" t="s">
        <v>346</v>
      </c>
      <c r="W23" s="136" t="s">
        <v>395</v>
      </c>
      <c r="X23" s="84"/>
    </row>
    <row r="24" spans="2:24" s="34" customFormat="1" ht="195" x14ac:dyDescent="0.2">
      <c r="B24" s="175"/>
      <c r="C24" s="48">
        <v>2</v>
      </c>
      <c r="D24" s="48" t="s">
        <v>311</v>
      </c>
      <c r="E24" s="48" t="s">
        <v>312</v>
      </c>
      <c r="F24" s="48" t="s">
        <v>313</v>
      </c>
      <c r="G24" s="48" t="s">
        <v>314</v>
      </c>
      <c r="H24" s="48" t="s">
        <v>88</v>
      </c>
      <c r="I24" s="48" t="s">
        <v>88</v>
      </c>
      <c r="J24" s="48" t="s">
        <v>88</v>
      </c>
      <c r="K24" s="48" t="s">
        <v>88</v>
      </c>
      <c r="L24" s="48" t="s">
        <v>88</v>
      </c>
      <c r="M24" s="53" t="s">
        <v>89</v>
      </c>
      <c r="N24" s="48" t="s">
        <v>88</v>
      </c>
      <c r="O24" s="48" t="s">
        <v>88</v>
      </c>
      <c r="P24" s="48" t="s">
        <v>88</v>
      </c>
      <c r="Q24" s="48" t="s">
        <v>88</v>
      </c>
      <c r="R24" s="48" t="s">
        <v>88</v>
      </c>
      <c r="S24" s="53" t="s">
        <v>89</v>
      </c>
      <c r="T24" s="100">
        <v>0.02</v>
      </c>
      <c r="U24" s="100">
        <f t="shared" si="0"/>
        <v>3.8461538461538464E-2</v>
      </c>
      <c r="V24" s="83" t="s">
        <v>346</v>
      </c>
      <c r="W24" s="136" t="s">
        <v>374</v>
      </c>
      <c r="X24" s="84"/>
    </row>
    <row r="25" spans="2:24" s="34" customFormat="1" ht="409.6" x14ac:dyDescent="0.2">
      <c r="B25" s="175"/>
      <c r="C25" s="48">
        <v>3</v>
      </c>
      <c r="D25" s="48" t="s">
        <v>315</v>
      </c>
      <c r="E25" s="48" t="s">
        <v>316</v>
      </c>
      <c r="F25" s="48" t="s">
        <v>317</v>
      </c>
      <c r="G25" s="48" t="s">
        <v>318</v>
      </c>
      <c r="H25" s="48" t="s">
        <v>88</v>
      </c>
      <c r="I25" s="48" t="s">
        <v>88</v>
      </c>
      <c r="J25" s="48" t="s">
        <v>88</v>
      </c>
      <c r="K25" s="48" t="s">
        <v>88</v>
      </c>
      <c r="L25" s="48" t="s">
        <v>88</v>
      </c>
      <c r="M25" s="53" t="s">
        <v>55</v>
      </c>
      <c r="N25" s="48" t="s">
        <v>88</v>
      </c>
      <c r="O25" s="48" t="s">
        <v>88</v>
      </c>
      <c r="P25" s="48" t="s">
        <v>88</v>
      </c>
      <c r="Q25" s="48" t="s">
        <v>88</v>
      </c>
      <c r="R25" s="48" t="s">
        <v>88</v>
      </c>
      <c r="S25" s="53" t="s">
        <v>55</v>
      </c>
      <c r="T25" s="100">
        <v>0.02</v>
      </c>
      <c r="U25" s="100">
        <f t="shared" si="0"/>
        <v>3.8461538461538464E-2</v>
      </c>
      <c r="V25" s="83" t="s">
        <v>346</v>
      </c>
      <c r="W25" s="133" t="s">
        <v>396</v>
      </c>
      <c r="X25" s="84"/>
    </row>
    <row r="26" spans="2:24" s="34" customFormat="1" ht="299" customHeight="1" x14ac:dyDescent="0.2">
      <c r="B26" s="175"/>
      <c r="C26" s="48">
        <v>4</v>
      </c>
      <c r="D26" s="48" t="s">
        <v>319</v>
      </c>
      <c r="E26" s="48" t="s">
        <v>320</v>
      </c>
      <c r="F26" s="48" t="s">
        <v>321</v>
      </c>
      <c r="G26" s="48" t="s">
        <v>322</v>
      </c>
      <c r="H26" s="48" t="s">
        <v>88</v>
      </c>
      <c r="I26" s="48" t="s">
        <v>88</v>
      </c>
      <c r="J26" s="48" t="s">
        <v>88</v>
      </c>
      <c r="K26" s="48" t="s">
        <v>88</v>
      </c>
      <c r="L26" s="48" t="s">
        <v>88</v>
      </c>
      <c r="M26" s="53" t="s">
        <v>55</v>
      </c>
      <c r="N26" s="48" t="s">
        <v>88</v>
      </c>
      <c r="O26" s="48" t="s">
        <v>88</v>
      </c>
      <c r="P26" s="48" t="s">
        <v>88</v>
      </c>
      <c r="Q26" s="48" t="s">
        <v>88</v>
      </c>
      <c r="R26" s="48" t="s">
        <v>88</v>
      </c>
      <c r="S26" s="53" t="s">
        <v>55</v>
      </c>
      <c r="T26" s="100">
        <v>0.02</v>
      </c>
      <c r="U26" s="100">
        <f t="shared" si="0"/>
        <v>3.8461538461538464E-2</v>
      </c>
      <c r="V26" s="83" t="s">
        <v>346</v>
      </c>
      <c r="W26" s="136" t="s">
        <v>397</v>
      </c>
      <c r="X26" s="84"/>
    </row>
    <row r="27" spans="2:24" s="34" customFormat="1" ht="101" customHeight="1" x14ac:dyDescent="0.2">
      <c r="B27" s="175"/>
      <c r="C27" s="48">
        <v>5</v>
      </c>
      <c r="D27" s="48" t="s">
        <v>323</v>
      </c>
      <c r="E27" s="48" t="s">
        <v>324</v>
      </c>
      <c r="F27" s="48" t="s">
        <v>321</v>
      </c>
      <c r="G27" s="48" t="s">
        <v>325</v>
      </c>
      <c r="H27" s="48" t="s">
        <v>88</v>
      </c>
      <c r="I27" s="48" t="s">
        <v>88</v>
      </c>
      <c r="J27" s="48" t="s">
        <v>88</v>
      </c>
      <c r="K27" s="48" t="s">
        <v>88</v>
      </c>
      <c r="L27" s="48" t="s">
        <v>88</v>
      </c>
      <c r="M27" s="53" t="s">
        <v>55</v>
      </c>
      <c r="N27" s="48" t="s">
        <v>88</v>
      </c>
      <c r="O27" s="48" t="s">
        <v>88</v>
      </c>
      <c r="P27" s="48" t="s">
        <v>88</v>
      </c>
      <c r="Q27" s="48" t="s">
        <v>88</v>
      </c>
      <c r="R27" s="48" t="s">
        <v>88</v>
      </c>
      <c r="S27" s="53" t="s">
        <v>55</v>
      </c>
      <c r="T27" s="100">
        <v>0.02</v>
      </c>
      <c r="U27" s="100">
        <f t="shared" si="0"/>
        <v>3.8461538461538464E-2</v>
      </c>
      <c r="V27" s="83" t="s">
        <v>346</v>
      </c>
      <c r="W27" s="136" t="s">
        <v>365</v>
      </c>
      <c r="X27" s="84"/>
    </row>
    <row r="28" spans="2:24" s="34" customFormat="1" ht="65.25" customHeight="1" x14ac:dyDescent="0.2">
      <c r="B28" s="175"/>
      <c r="C28" s="48">
        <v>6</v>
      </c>
      <c r="D28" s="48" t="s">
        <v>326</v>
      </c>
      <c r="E28" s="48" t="s">
        <v>327</v>
      </c>
      <c r="F28" s="48" t="s">
        <v>328</v>
      </c>
      <c r="G28" s="48" t="s">
        <v>329</v>
      </c>
      <c r="H28" s="48" t="s">
        <v>88</v>
      </c>
      <c r="I28" s="48" t="s">
        <v>88</v>
      </c>
      <c r="J28" s="48" t="s">
        <v>88</v>
      </c>
      <c r="K28" s="48" t="s">
        <v>88</v>
      </c>
      <c r="L28" s="48" t="s">
        <v>88</v>
      </c>
      <c r="M28" s="53" t="s">
        <v>89</v>
      </c>
      <c r="N28" s="48" t="s">
        <v>88</v>
      </c>
      <c r="O28" s="48" t="s">
        <v>88</v>
      </c>
      <c r="P28" s="48" t="s">
        <v>88</v>
      </c>
      <c r="Q28" s="48" t="s">
        <v>88</v>
      </c>
      <c r="R28" s="48" t="s">
        <v>88</v>
      </c>
      <c r="S28" s="53" t="s">
        <v>89</v>
      </c>
      <c r="T28" s="100">
        <v>0.02</v>
      </c>
      <c r="U28" s="100">
        <f t="shared" si="0"/>
        <v>3.8461538461538464E-2</v>
      </c>
      <c r="V28" s="83" t="s">
        <v>346</v>
      </c>
      <c r="W28" s="133" t="s">
        <v>366</v>
      </c>
      <c r="X28" s="84"/>
    </row>
    <row r="29" spans="2:24" s="34" customFormat="1" ht="87" customHeight="1" x14ac:dyDescent="0.2">
      <c r="B29" s="175"/>
      <c r="C29" s="48">
        <v>7</v>
      </c>
      <c r="D29" s="48" t="s">
        <v>330</v>
      </c>
      <c r="E29" s="48" t="s">
        <v>331</v>
      </c>
      <c r="F29" s="70" t="s">
        <v>332</v>
      </c>
      <c r="G29" s="48" t="s">
        <v>333</v>
      </c>
      <c r="H29" s="48" t="s">
        <v>88</v>
      </c>
      <c r="I29" s="48" t="s">
        <v>88</v>
      </c>
      <c r="J29" s="48" t="s">
        <v>88</v>
      </c>
      <c r="K29" s="48" t="s">
        <v>88</v>
      </c>
      <c r="L29" s="48" t="s">
        <v>88</v>
      </c>
      <c r="M29" s="48" t="s">
        <v>88</v>
      </c>
      <c r="N29" s="48" t="s">
        <v>88</v>
      </c>
      <c r="O29" s="48" t="s">
        <v>88</v>
      </c>
      <c r="P29" s="48" t="s">
        <v>88</v>
      </c>
      <c r="Q29" s="48" t="s">
        <v>88</v>
      </c>
      <c r="R29" s="48" t="s">
        <v>88</v>
      </c>
      <c r="S29" s="53" t="s">
        <v>89</v>
      </c>
      <c r="T29" s="128">
        <v>0</v>
      </c>
      <c r="U29" s="128">
        <f t="shared" si="0"/>
        <v>3.8461538461538464E-2</v>
      </c>
      <c r="V29" s="130" t="s">
        <v>56</v>
      </c>
      <c r="W29" s="134" t="s">
        <v>363</v>
      </c>
      <c r="X29" s="132"/>
    </row>
    <row r="30" spans="2:24" s="34" customFormat="1" ht="113" customHeight="1" x14ac:dyDescent="0.2">
      <c r="B30" s="175"/>
      <c r="C30" s="48">
        <v>8</v>
      </c>
      <c r="D30" s="70" t="s">
        <v>334</v>
      </c>
      <c r="E30" s="48" t="s">
        <v>335</v>
      </c>
      <c r="F30" s="70" t="s">
        <v>336</v>
      </c>
      <c r="G30" s="48" t="s">
        <v>337</v>
      </c>
      <c r="H30" s="48" t="s">
        <v>88</v>
      </c>
      <c r="I30" s="48" t="s">
        <v>88</v>
      </c>
      <c r="J30" s="48" t="s">
        <v>88</v>
      </c>
      <c r="K30" s="48" t="s">
        <v>88</v>
      </c>
      <c r="L30" s="48" t="s">
        <v>88</v>
      </c>
      <c r="M30" s="53" t="s">
        <v>89</v>
      </c>
      <c r="N30" s="48" t="s">
        <v>88</v>
      </c>
      <c r="O30" s="48" t="s">
        <v>88</v>
      </c>
      <c r="P30" s="48" t="s">
        <v>88</v>
      </c>
      <c r="Q30" s="48" t="s">
        <v>88</v>
      </c>
      <c r="R30" s="48" t="s">
        <v>88</v>
      </c>
      <c r="S30" s="53" t="s">
        <v>89</v>
      </c>
      <c r="T30" s="100">
        <v>0.02</v>
      </c>
      <c r="U30" s="100">
        <f t="shared" si="0"/>
        <v>3.8461538461538464E-2</v>
      </c>
      <c r="V30" s="83" t="s">
        <v>346</v>
      </c>
      <c r="W30" s="133" t="s">
        <v>364</v>
      </c>
      <c r="X30" s="84"/>
    </row>
    <row r="31" spans="2:24" s="34" customFormat="1" ht="165" x14ac:dyDescent="0.2">
      <c r="B31" s="207" t="s">
        <v>338</v>
      </c>
      <c r="C31" s="70">
        <v>1</v>
      </c>
      <c r="D31" s="70" t="s">
        <v>339</v>
      </c>
      <c r="E31" s="70">
        <v>11</v>
      </c>
      <c r="F31" s="70" t="s">
        <v>340</v>
      </c>
      <c r="G31" s="70" t="s">
        <v>341</v>
      </c>
      <c r="H31" s="48" t="s">
        <v>88</v>
      </c>
      <c r="I31" s="48" t="s">
        <v>88</v>
      </c>
      <c r="J31" s="48" t="s">
        <v>88</v>
      </c>
      <c r="K31" s="53" t="s">
        <v>55</v>
      </c>
      <c r="L31" s="53" t="s">
        <v>55</v>
      </c>
      <c r="M31" s="53" t="s">
        <v>55</v>
      </c>
      <c r="N31" s="53" t="s">
        <v>55</v>
      </c>
      <c r="O31" s="53" t="s">
        <v>55</v>
      </c>
      <c r="P31" s="53" t="s">
        <v>55</v>
      </c>
      <c r="Q31" s="53" t="s">
        <v>55</v>
      </c>
      <c r="R31" s="53" t="s">
        <v>55</v>
      </c>
      <c r="S31" s="48" t="s">
        <v>88</v>
      </c>
      <c r="T31" s="100">
        <f>64%*U31</f>
        <v>2.4615384615384619E-2</v>
      </c>
      <c r="U31" s="100">
        <f t="shared" si="0"/>
        <v>3.8461538461538464E-2</v>
      </c>
      <c r="V31" s="83" t="s">
        <v>346</v>
      </c>
      <c r="W31" s="136" t="s">
        <v>372</v>
      </c>
      <c r="X31" s="84"/>
    </row>
    <row r="32" spans="2:24" s="34" customFormat="1" ht="135" x14ac:dyDescent="0.2">
      <c r="B32" s="207"/>
      <c r="C32" s="70">
        <v>2</v>
      </c>
      <c r="D32" s="70" t="s">
        <v>342</v>
      </c>
      <c r="E32" s="70">
        <v>10</v>
      </c>
      <c r="F32" s="70" t="s">
        <v>340</v>
      </c>
      <c r="G32" s="70" t="s">
        <v>343</v>
      </c>
      <c r="H32" s="48" t="s">
        <v>88</v>
      </c>
      <c r="I32" s="48" t="s">
        <v>88</v>
      </c>
      <c r="J32" s="48" t="s">
        <v>88</v>
      </c>
      <c r="K32" s="48" t="s">
        <v>88</v>
      </c>
      <c r="L32" s="48" t="s">
        <v>88</v>
      </c>
      <c r="M32" s="48" t="s">
        <v>88</v>
      </c>
      <c r="N32" s="53" t="s">
        <v>55</v>
      </c>
      <c r="O32" s="53" t="s">
        <v>55</v>
      </c>
      <c r="P32" s="53" t="s">
        <v>55</v>
      </c>
      <c r="Q32" s="53" t="s">
        <v>55</v>
      </c>
      <c r="R32" s="53" t="s">
        <v>55</v>
      </c>
      <c r="S32" s="48" t="s">
        <v>88</v>
      </c>
      <c r="T32" s="100">
        <f>+U32</f>
        <v>3.8461538461538464E-2</v>
      </c>
      <c r="U32" s="100">
        <f t="shared" si="0"/>
        <v>3.8461538461538464E-2</v>
      </c>
      <c r="V32" s="83" t="s">
        <v>346</v>
      </c>
      <c r="W32" s="137" t="s">
        <v>373</v>
      </c>
      <c r="X32" s="84"/>
    </row>
    <row r="33" spans="2:21" s="29" customFormat="1" ht="43" customHeight="1" x14ac:dyDescent="0.2">
      <c r="B33" s="196" t="s">
        <v>344</v>
      </c>
      <c r="C33" s="197"/>
      <c r="D33" s="197"/>
      <c r="E33" s="197"/>
      <c r="F33" s="197"/>
      <c r="G33" s="197"/>
      <c r="H33" s="197"/>
      <c r="I33" s="197"/>
      <c r="J33" s="197"/>
      <c r="K33" s="197"/>
      <c r="L33" s="197"/>
      <c r="M33" s="197"/>
      <c r="N33" s="197"/>
      <c r="O33" s="197"/>
      <c r="P33" s="197"/>
      <c r="Q33" s="197"/>
      <c r="R33" s="197"/>
      <c r="S33" s="198"/>
      <c r="T33" s="39">
        <f>+SUM(T7:T32)</f>
        <v>0.48307692307692318</v>
      </c>
      <c r="U33" s="39">
        <f>+SUM(U7:U32)</f>
        <v>0.99999999999999956</v>
      </c>
    </row>
    <row r="34" spans="2:21" s="29" customFormat="1" ht="52" customHeight="1" x14ac:dyDescent="0.2">
      <c r="B34" s="194" t="s">
        <v>113</v>
      </c>
      <c r="C34" s="195"/>
      <c r="D34" s="31">
        <f>+COUNTA(C7:C32)</f>
        <v>26</v>
      </c>
      <c r="E34" s="194" t="s">
        <v>17</v>
      </c>
      <c r="F34" s="195"/>
      <c r="G34" s="31">
        <f>+COUNTIF(V14:V32, "cumplida")</f>
        <v>14</v>
      </c>
      <c r="H34" s="32"/>
      <c r="I34" s="32"/>
      <c r="J34" s="32"/>
      <c r="K34" s="32"/>
      <c r="L34" s="32"/>
      <c r="M34" s="32"/>
      <c r="N34" s="32"/>
      <c r="O34" s="32"/>
      <c r="P34" s="32"/>
      <c r="Q34" s="32"/>
      <c r="R34" s="32"/>
      <c r="S34" s="32"/>
      <c r="T34" s="32"/>
      <c r="U34" s="32"/>
    </row>
  </sheetData>
  <autoFilter ref="B6:X34" xr:uid="{EE458161-5463-3C44-A137-B280EDC393F9}"/>
  <mergeCells count="11">
    <mergeCell ref="B34:C34"/>
    <mergeCell ref="E34:F34"/>
    <mergeCell ref="B33:S33"/>
    <mergeCell ref="B1:X1"/>
    <mergeCell ref="B2:C3"/>
    <mergeCell ref="D2:X3"/>
    <mergeCell ref="B4:X5"/>
    <mergeCell ref="B31:B32"/>
    <mergeCell ref="B7:B10"/>
    <mergeCell ref="B23:B30"/>
    <mergeCell ref="B11:B22"/>
  </mergeCells>
  <conditionalFormatting sqref="H7:S8 H9 J9:S9 H10:S22">
    <cfRule type="containsText" dxfId="3" priority="1" operator="containsText" text="x">
      <formula>NOT(ISERROR(SEARCH("x",H7)))</formula>
    </cfRule>
  </conditionalFormatting>
  <conditionalFormatting sqref="H6:T6">
    <cfRule type="containsText" dxfId="2" priority="2" operator="containsText" text="Cumplida">
      <formula>NOT(ISERROR(SEARCH("Cumplida",H6)))</formula>
    </cfRule>
    <cfRule type="containsText" dxfId="1" priority="3" operator="containsText" text="En proceso">
      <formula>NOT(ISERROR(SEARCH("En proceso",H6)))</formula>
    </cfRule>
    <cfRule type="containsText" dxfId="0" priority="4" operator="containsText" text="Programada">
      <formula>NOT(ISERROR(SEARCH("Programada",H6)))</formula>
    </cfRule>
  </conditionalFormatting>
  <dataValidations count="1">
    <dataValidation type="list" allowBlank="1" showInputMessage="1" showErrorMessage="1" sqref="V7:V32" xr:uid="{55F3A47A-D235-C94B-B6B1-86F5992BB670}">
      <formula1>"Programada,Cumplida,No cumplida"</formula1>
    </dataValidation>
  </dataValidations>
  <pageMargins left="0.70866141732283472" right="0.70866141732283472" top="0.74803149606299213" bottom="0.74803149606299213" header="0.31496062992125984" footer="0.31496062992125984"/>
  <pageSetup paperSize="9" scale="2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Plan PTEP</vt:lpstr>
      <vt:lpstr>1. Admon Riesgos</vt:lpstr>
      <vt:lpstr>2. Redes y articulación</vt:lpstr>
      <vt:lpstr>3.Estado Abierto.</vt:lpstr>
      <vt:lpstr>4.Iniciativas adicionales</vt:lpstr>
      <vt:lpstr>'1. Admon Riesgos'!Área_de_impresión</vt:lpstr>
      <vt:lpstr>'2. Redes y articulación'!Área_de_impresión</vt:lpstr>
      <vt:lpstr>'3.Estado Abierto.'!Área_de_impresión</vt:lpstr>
      <vt:lpstr>'4.Iniciativas adicionales'!Área_de_impresión</vt:lpstr>
      <vt:lpstr>'Plan PTEP'!Z_174A2EF9_B040_4AC2_9A69_ACC64BAE66F9_.wvu.PrintArea</vt:lpstr>
    </vt:vector>
  </TitlesOfParts>
  <Manager/>
  <Company>Municipio de Medellin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Arenas Molina</dc:creator>
  <cp:keywords/>
  <dc:description/>
  <cp:lastModifiedBy>Geraldine Gutierrez Foronda</cp:lastModifiedBy>
  <cp:revision/>
  <dcterms:created xsi:type="dcterms:W3CDTF">2025-09-04T19:42:49Z</dcterms:created>
  <dcterms:modified xsi:type="dcterms:W3CDTF">2026-07-28T17:16:43Z</dcterms:modified>
  <cp:category/>
  <cp:contentStatus/>
</cp:coreProperties>
</file>