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ANITA 2025\DAP 2025-2\Abril 2025\20250424_Excel Cuentas Económicas\"/>
    </mc:Choice>
  </mc:AlternateContent>
  <xr:revisionPtr revIDLastSave="0" documentId="13_ncr:1_{DB5E4E82-6AF8-4AD1-B7D2-8A1D012D6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" r:id="rId1"/>
    <sheet name="PIB total y por habitante." sheetId="2" r:id="rId2"/>
    <sheet name="PIB Pc y Pk." sheetId="3" r:id="rId3"/>
    <sheet name="PIB ramas de actividad." sheetId="4" r:id="rId4"/>
    <sheet name="Composición % del PIB y del VA" sheetId="5" r:id="rId5"/>
    <sheet name="Cuenta producción Pc" sheetId="7" r:id="rId6"/>
    <sheet name="Cuenta producción Pk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E1102" i="8"/>
  <c r="D1102" i="8"/>
  <c r="C1102" i="8"/>
  <c r="E1100" i="8"/>
  <c r="D1100" i="8"/>
  <c r="C1100" i="8"/>
  <c r="E1098" i="8"/>
  <c r="D1098" i="8"/>
  <c r="C1098" i="8"/>
  <c r="E1095" i="8"/>
  <c r="D1095" i="8"/>
  <c r="C1095" i="8"/>
  <c r="E1093" i="8"/>
  <c r="D1093" i="8"/>
  <c r="C1093" i="8"/>
  <c r="E1091" i="8"/>
  <c r="D1091" i="8"/>
  <c r="C1091" i="8"/>
  <c r="E1089" i="8"/>
  <c r="D1089" i="8"/>
  <c r="C1089" i="8"/>
  <c r="E1087" i="8"/>
  <c r="D1087" i="8"/>
  <c r="C1087" i="8"/>
  <c r="E1085" i="8"/>
  <c r="D1085" i="8"/>
  <c r="C1085" i="8"/>
  <c r="E1083" i="8"/>
  <c r="D1083" i="8"/>
  <c r="C1083" i="8"/>
  <c r="E1081" i="8"/>
  <c r="D1081" i="8"/>
  <c r="C1081" i="8"/>
  <c r="E1076" i="8"/>
  <c r="D1076" i="8"/>
  <c r="C1076" i="8"/>
  <c r="E1073" i="8"/>
  <c r="D1073" i="8"/>
  <c r="C1073" i="8"/>
  <c r="E1069" i="8"/>
  <c r="D1069" i="8"/>
  <c r="C1069" i="8"/>
  <c r="E1065" i="8"/>
  <c r="D1065" i="8"/>
  <c r="C1065" i="8"/>
  <c r="E1062" i="8"/>
  <c r="D1062" i="8"/>
  <c r="C1062" i="8"/>
  <c r="E1041" i="8"/>
  <c r="D1041" i="8"/>
  <c r="C1041" i="8"/>
  <c r="E1039" i="8"/>
  <c r="D1039" i="8"/>
  <c r="C1039" i="8"/>
  <c r="E1033" i="8"/>
  <c r="D1033" i="8"/>
  <c r="C1033" i="8"/>
  <c r="E1015" i="8"/>
  <c r="D1015" i="8"/>
  <c r="C1015" i="8"/>
  <c r="E1013" i="8"/>
  <c r="D1013" i="8"/>
  <c r="C1013" i="8"/>
  <c r="E1011" i="8"/>
  <c r="D1011" i="8"/>
  <c r="C1011" i="8"/>
  <c r="E1008" i="8"/>
  <c r="D1008" i="8"/>
  <c r="C1008" i="8"/>
  <c r="E1006" i="8"/>
  <c r="D1006" i="8"/>
  <c r="C1006" i="8"/>
  <c r="E1004" i="8"/>
  <c r="D1004" i="8"/>
  <c r="C1004" i="8"/>
  <c r="E1002" i="8"/>
  <c r="D1002" i="8"/>
  <c r="C1002" i="8"/>
  <c r="E1000" i="8"/>
  <c r="D1000" i="8"/>
  <c r="C1000" i="8"/>
  <c r="E998" i="8"/>
  <c r="D998" i="8"/>
  <c r="C998" i="8"/>
  <c r="E996" i="8"/>
  <c r="D996" i="8"/>
  <c r="C996" i="8"/>
  <c r="E994" i="8"/>
  <c r="D994" i="8"/>
  <c r="C994" i="8"/>
  <c r="E989" i="8"/>
  <c r="D989" i="8"/>
  <c r="C989" i="8"/>
  <c r="E986" i="8"/>
  <c r="D986" i="8"/>
  <c r="C986" i="8"/>
  <c r="E982" i="8"/>
  <c r="D982" i="8"/>
  <c r="C982" i="8"/>
  <c r="E978" i="8"/>
  <c r="D978" i="8"/>
  <c r="C978" i="8"/>
  <c r="E975" i="8"/>
  <c r="D975" i="8"/>
  <c r="C975" i="8"/>
  <c r="E954" i="8"/>
  <c r="D954" i="8"/>
  <c r="C954" i="8"/>
  <c r="E952" i="8"/>
  <c r="D952" i="8"/>
  <c r="C952" i="8"/>
  <c r="E946" i="8"/>
  <c r="D946" i="8"/>
  <c r="C946" i="8"/>
  <c r="C1104" i="8" l="1"/>
  <c r="D1104" i="8"/>
  <c r="C1017" i="8"/>
  <c r="D1017" i="8"/>
  <c r="E1017" i="8"/>
  <c r="E1021" i="8" s="1"/>
  <c r="E1104" i="8"/>
  <c r="E1108" i="8" s="1"/>
  <c r="H1112" i="7"/>
  <c r="G1112" i="7"/>
  <c r="F1112" i="7"/>
  <c r="E1112" i="7"/>
  <c r="D1112" i="7"/>
  <c r="C1112" i="7"/>
  <c r="H1110" i="7"/>
  <c r="G1110" i="7"/>
  <c r="F1110" i="7"/>
  <c r="E1110" i="7"/>
  <c r="D1110" i="7"/>
  <c r="C1110" i="7"/>
  <c r="H1108" i="7"/>
  <c r="G1108" i="7"/>
  <c r="F1108" i="7"/>
  <c r="E1108" i="7"/>
  <c r="D1108" i="7"/>
  <c r="C1108" i="7"/>
  <c r="H1105" i="7"/>
  <c r="G1105" i="7"/>
  <c r="F1105" i="7"/>
  <c r="E1105" i="7"/>
  <c r="D1105" i="7"/>
  <c r="C1105" i="7"/>
  <c r="H1103" i="7"/>
  <c r="G1103" i="7"/>
  <c r="F1103" i="7"/>
  <c r="E1103" i="7"/>
  <c r="D1103" i="7"/>
  <c r="C1103" i="7"/>
  <c r="H1101" i="7"/>
  <c r="G1101" i="7"/>
  <c r="F1101" i="7"/>
  <c r="E1101" i="7"/>
  <c r="D1101" i="7"/>
  <c r="C1101" i="7"/>
  <c r="H1099" i="7"/>
  <c r="G1099" i="7"/>
  <c r="F1099" i="7"/>
  <c r="E1099" i="7"/>
  <c r="D1099" i="7"/>
  <c r="C1099" i="7"/>
  <c r="H1097" i="7"/>
  <c r="G1097" i="7"/>
  <c r="F1097" i="7"/>
  <c r="E1097" i="7"/>
  <c r="D1097" i="7"/>
  <c r="C1097" i="7"/>
  <c r="H1095" i="7"/>
  <c r="G1095" i="7"/>
  <c r="F1095" i="7"/>
  <c r="E1095" i="7"/>
  <c r="D1095" i="7"/>
  <c r="C1095" i="7"/>
  <c r="H1093" i="7"/>
  <c r="G1093" i="7"/>
  <c r="F1093" i="7"/>
  <c r="E1093" i="7"/>
  <c r="D1093" i="7"/>
  <c r="C1093" i="7"/>
  <c r="H1091" i="7"/>
  <c r="G1091" i="7"/>
  <c r="F1091" i="7"/>
  <c r="E1091" i="7"/>
  <c r="D1091" i="7"/>
  <c r="C1091" i="7"/>
  <c r="H1086" i="7"/>
  <c r="G1086" i="7"/>
  <c r="F1086" i="7"/>
  <c r="E1086" i="7"/>
  <c r="D1086" i="7"/>
  <c r="C1086" i="7"/>
  <c r="H1083" i="7"/>
  <c r="G1083" i="7"/>
  <c r="F1083" i="7"/>
  <c r="E1083" i="7"/>
  <c r="D1083" i="7"/>
  <c r="C1083" i="7"/>
  <c r="H1079" i="7"/>
  <c r="G1079" i="7"/>
  <c r="F1079" i="7"/>
  <c r="E1079" i="7"/>
  <c r="D1079" i="7"/>
  <c r="C1079" i="7"/>
  <c r="H1075" i="7"/>
  <c r="G1075" i="7"/>
  <c r="F1075" i="7"/>
  <c r="E1075" i="7"/>
  <c r="D1075" i="7"/>
  <c r="C1075" i="7"/>
  <c r="H1072" i="7"/>
  <c r="G1072" i="7"/>
  <c r="F1072" i="7"/>
  <c r="E1072" i="7"/>
  <c r="D1072" i="7"/>
  <c r="C1072" i="7"/>
  <c r="H1051" i="7"/>
  <c r="G1051" i="7"/>
  <c r="F1051" i="7"/>
  <c r="E1051" i="7"/>
  <c r="D1051" i="7"/>
  <c r="C1051" i="7"/>
  <c r="H1049" i="7"/>
  <c r="G1049" i="7"/>
  <c r="F1049" i="7"/>
  <c r="E1049" i="7"/>
  <c r="D1049" i="7"/>
  <c r="C1049" i="7"/>
  <c r="H1043" i="7"/>
  <c r="G1043" i="7"/>
  <c r="F1043" i="7"/>
  <c r="E1043" i="7"/>
  <c r="D1043" i="7"/>
  <c r="C1043" i="7"/>
  <c r="D1114" i="7" l="1"/>
  <c r="E1114" i="7"/>
  <c r="E1118" i="7" s="1"/>
  <c r="F1114" i="7"/>
  <c r="G1114" i="7"/>
  <c r="H1114" i="7"/>
  <c r="C1114" i="7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I137" i="4" l="1"/>
  <c r="I141" i="4" s="1"/>
  <c r="H137" i="4"/>
  <c r="H141" i="4" s="1"/>
  <c r="G137" i="4"/>
  <c r="G141" i="4" s="1"/>
  <c r="F137" i="4"/>
  <c r="F141" i="4" s="1"/>
  <c r="E137" i="4"/>
  <c r="E141" i="4" s="1"/>
  <c r="D137" i="4"/>
  <c r="D141" i="4" s="1"/>
  <c r="C137" i="4"/>
  <c r="C141" i="4" s="1"/>
  <c r="B137" i="4"/>
  <c r="B141" i="4" s="1"/>
  <c r="T72" i="4"/>
  <c r="T76" i="4" s="1"/>
  <c r="S72" i="4"/>
  <c r="S76" i="4" s="1"/>
  <c r="R72" i="4"/>
  <c r="R76" i="4" s="1"/>
  <c r="Q72" i="4"/>
  <c r="Q76" i="4" s="1"/>
  <c r="P72" i="4"/>
  <c r="P76" i="4" s="1"/>
  <c r="O72" i="4"/>
  <c r="O76" i="4" s="1"/>
  <c r="N72" i="4"/>
  <c r="N76" i="4" s="1"/>
  <c r="M72" i="4"/>
  <c r="M76" i="4" s="1"/>
  <c r="L72" i="4"/>
  <c r="L76" i="4" s="1"/>
  <c r="K72" i="4"/>
  <c r="K76" i="4" s="1"/>
  <c r="J72" i="4"/>
  <c r="J76" i="4" s="1"/>
  <c r="I72" i="4"/>
  <c r="I76" i="4" s="1"/>
  <c r="H72" i="4"/>
  <c r="H76" i="4" s="1"/>
  <c r="G72" i="4"/>
  <c r="G76" i="4" s="1"/>
  <c r="F72" i="4"/>
  <c r="F76" i="4" s="1"/>
  <c r="E72" i="4"/>
  <c r="E76" i="4" s="1"/>
  <c r="D72" i="4"/>
  <c r="D76" i="4" s="1"/>
  <c r="C72" i="4"/>
  <c r="C76" i="4" s="1"/>
  <c r="B72" i="4"/>
  <c r="B76" i="4" s="1"/>
  <c r="T39" i="4"/>
  <c r="T43" i="4" s="1"/>
  <c r="S39" i="4"/>
  <c r="S43" i="4" s="1"/>
  <c r="R39" i="4"/>
  <c r="R43" i="4" s="1"/>
  <c r="Q39" i="4"/>
  <c r="Q43" i="4" s="1"/>
  <c r="P39" i="4"/>
  <c r="P43" i="4" s="1"/>
  <c r="O39" i="4"/>
  <c r="O43" i="4" s="1"/>
  <c r="N39" i="4"/>
  <c r="N43" i="4" s="1"/>
  <c r="M39" i="4"/>
  <c r="M43" i="4" s="1"/>
  <c r="L39" i="4"/>
  <c r="L43" i="4" s="1"/>
  <c r="K39" i="4"/>
  <c r="K43" i="4" s="1"/>
  <c r="J39" i="4"/>
  <c r="J43" i="4" s="1"/>
  <c r="I39" i="4"/>
  <c r="I43" i="4" s="1"/>
  <c r="H39" i="4"/>
  <c r="H43" i="4" s="1"/>
  <c r="G39" i="4"/>
  <c r="G43" i="4" s="1"/>
  <c r="F39" i="4"/>
  <c r="F43" i="4" s="1"/>
  <c r="E39" i="4"/>
  <c r="E43" i="4" s="1"/>
  <c r="D39" i="4"/>
  <c r="D43" i="4" s="1"/>
  <c r="C39" i="4"/>
  <c r="C43" i="4" s="1"/>
  <c r="B39" i="4"/>
  <c r="B43" i="4" s="1"/>
  <c r="U42" i="3" l="1"/>
  <c r="T42" i="3"/>
  <c r="U26" i="3"/>
  <c r="T26" i="3"/>
  <c r="E128" i="2" l="1"/>
  <c r="E129" i="2"/>
  <c r="G100" i="2"/>
  <c r="H100" i="2" s="1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E100" i="2" s="1"/>
  <c r="G68" i="2"/>
  <c r="H68" i="2" s="1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H67" i="2" s="1"/>
  <c r="D68" i="2"/>
  <c r="E68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50" i="2"/>
  <c r="G37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9" i="2"/>
  <c r="F37" i="2"/>
  <c r="E161" i="2" s="1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9" i="2"/>
  <c r="E931" i="8" l="1"/>
  <c r="D931" i="8"/>
  <c r="C931" i="8"/>
  <c r="E929" i="8"/>
  <c r="D929" i="8"/>
  <c r="C929" i="8"/>
  <c r="E927" i="8"/>
  <c r="D927" i="8"/>
  <c r="C927" i="8"/>
  <c r="E924" i="8"/>
  <c r="D924" i="8"/>
  <c r="C924" i="8"/>
  <c r="E922" i="8"/>
  <c r="D922" i="8"/>
  <c r="C922" i="8"/>
  <c r="E920" i="8"/>
  <c r="D920" i="8"/>
  <c r="C920" i="8"/>
  <c r="E918" i="8"/>
  <c r="D918" i="8"/>
  <c r="C918" i="8"/>
  <c r="E916" i="8"/>
  <c r="D916" i="8"/>
  <c r="C916" i="8"/>
  <c r="E914" i="8"/>
  <c r="D914" i="8"/>
  <c r="C914" i="8"/>
  <c r="E912" i="8"/>
  <c r="D912" i="8"/>
  <c r="C912" i="8"/>
  <c r="E910" i="8"/>
  <c r="D910" i="8"/>
  <c r="C910" i="8"/>
  <c r="E905" i="8"/>
  <c r="D905" i="8"/>
  <c r="C905" i="8"/>
  <c r="E902" i="8"/>
  <c r="D902" i="8"/>
  <c r="C902" i="8"/>
  <c r="E898" i="8"/>
  <c r="D898" i="8"/>
  <c r="C898" i="8"/>
  <c r="E894" i="8"/>
  <c r="D894" i="8"/>
  <c r="C894" i="8"/>
  <c r="E891" i="8"/>
  <c r="D891" i="8"/>
  <c r="C891" i="8"/>
  <c r="E870" i="8"/>
  <c r="D870" i="8"/>
  <c r="C870" i="8"/>
  <c r="E868" i="8"/>
  <c r="D868" i="8"/>
  <c r="C868" i="8"/>
  <c r="E862" i="8"/>
  <c r="D862" i="8"/>
  <c r="C862" i="8"/>
  <c r="E847" i="8"/>
  <c r="D847" i="8"/>
  <c r="C847" i="8"/>
  <c r="E845" i="8"/>
  <c r="D845" i="8"/>
  <c r="C845" i="8"/>
  <c r="E843" i="8"/>
  <c r="D843" i="8"/>
  <c r="C843" i="8"/>
  <c r="E840" i="8"/>
  <c r="D840" i="8"/>
  <c r="C840" i="8"/>
  <c r="E838" i="8"/>
  <c r="D838" i="8"/>
  <c r="C838" i="8"/>
  <c r="E836" i="8"/>
  <c r="D836" i="8"/>
  <c r="C836" i="8"/>
  <c r="E834" i="8"/>
  <c r="D834" i="8"/>
  <c r="C834" i="8"/>
  <c r="E832" i="8"/>
  <c r="D832" i="8"/>
  <c r="C832" i="8"/>
  <c r="E830" i="8"/>
  <c r="D830" i="8"/>
  <c r="C830" i="8"/>
  <c r="E828" i="8"/>
  <c r="D828" i="8"/>
  <c r="C828" i="8"/>
  <c r="E826" i="8"/>
  <c r="D826" i="8"/>
  <c r="C826" i="8"/>
  <c r="E821" i="8"/>
  <c r="D821" i="8"/>
  <c r="C821" i="8"/>
  <c r="E818" i="8"/>
  <c r="D818" i="8"/>
  <c r="C818" i="8"/>
  <c r="E814" i="8"/>
  <c r="D814" i="8"/>
  <c r="C814" i="8"/>
  <c r="E810" i="8"/>
  <c r="D810" i="8"/>
  <c r="C810" i="8"/>
  <c r="E807" i="8"/>
  <c r="D807" i="8"/>
  <c r="C807" i="8"/>
  <c r="E786" i="8"/>
  <c r="D786" i="8"/>
  <c r="C786" i="8"/>
  <c r="E784" i="8"/>
  <c r="D784" i="8"/>
  <c r="C784" i="8"/>
  <c r="E778" i="8"/>
  <c r="D778" i="8"/>
  <c r="C778" i="8"/>
  <c r="E763" i="8"/>
  <c r="D763" i="8"/>
  <c r="C763" i="8"/>
  <c r="E761" i="8"/>
  <c r="D761" i="8"/>
  <c r="C761" i="8"/>
  <c r="E759" i="8"/>
  <c r="D759" i="8"/>
  <c r="C759" i="8"/>
  <c r="E756" i="8"/>
  <c r="D756" i="8"/>
  <c r="C756" i="8"/>
  <c r="E754" i="8"/>
  <c r="D754" i="8"/>
  <c r="C754" i="8"/>
  <c r="E752" i="8"/>
  <c r="D752" i="8"/>
  <c r="C752" i="8"/>
  <c r="E750" i="8"/>
  <c r="D750" i="8"/>
  <c r="C750" i="8"/>
  <c r="E748" i="8"/>
  <c r="D748" i="8"/>
  <c r="C748" i="8"/>
  <c r="E746" i="8"/>
  <c r="D746" i="8"/>
  <c r="C746" i="8"/>
  <c r="E744" i="8"/>
  <c r="D744" i="8"/>
  <c r="C744" i="8"/>
  <c r="E742" i="8"/>
  <c r="D742" i="8"/>
  <c r="C742" i="8"/>
  <c r="E737" i="8"/>
  <c r="D737" i="8"/>
  <c r="C737" i="8"/>
  <c r="E734" i="8"/>
  <c r="D734" i="8"/>
  <c r="C734" i="8"/>
  <c r="E730" i="8"/>
  <c r="D730" i="8"/>
  <c r="C730" i="8"/>
  <c r="E726" i="8"/>
  <c r="D726" i="8"/>
  <c r="C726" i="8"/>
  <c r="E723" i="8"/>
  <c r="D723" i="8"/>
  <c r="C723" i="8"/>
  <c r="E702" i="8"/>
  <c r="D702" i="8"/>
  <c r="C702" i="8"/>
  <c r="E700" i="8"/>
  <c r="D700" i="8"/>
  <c r="C700" i="8"/>
  <c r="E694" i="8"/>
  <c r="D694" i="8"/>
  <c r="C694" i="8"/>
  <c r="E679" i="8"/>
  <c r="D679" i="8"/>
  <c r="C679" i="8"/>
  <c r="E677" i="8"/>
  <c r="D677" i="8"/>
  <c r="C677" i="8"/>
  <c r="E675" i="8"/>
  <c r="D675" i="8"/>
  <c r="C675" i="8"/>
  <c r="E672" i="8"/>
  <c r="D672" i="8"/>
  <c r="C672" i="8"/>
  <c r="E670" i="8"/>
  <c r="D670" i="8"/>
  <c r="C670" i="8"/>
  <c r="E668" i="8"/>
  <c r="D668" i="8"/>
  <c r="C668" i="8"/>
  <c r="E666" i="8"/>
  <c r="D666" i="8"/>
  <c r="C666" i="8"/>
  <c r="E664" i="8"/>
  <c r="D664" i="8"/>
  <c r="C664" i="8"/>
  <c r="E662" i="8"/>
  <c r="D662" i="8"/>
  <c r="C662" i="8"/>
  <c r="E660" i="8"/>
  <c r="D660" i="8"/>
  <c r="C660" i="8"/>
  <c r="E658" i="8"/>
  <c r="D658" i="8"/>
  <c r="C658" i="8"/>
  <c r="E653" i="8"/>
  <c r="D653" i="8"/>
  <c r="C653" i="8"/>
  <c r="E650" i="8"/>
  <c r="D650" i="8"/>
  <c r="C650" i="8"/>
  <c r="E646" i="8"/>
  <c r="D646" i="8"/>
  <c r="C646" i="8"/>
  <c r="E642" i="8"/>
  <c r="D642" i="8"/>
  <c r="C642" i="8"/>
  <c r="E639" i="8"/>
  <c r="D639" i="8"/>
  <c r="C639" i="8"/>
  <c r="E618" i="8"/>
  <c r="D618" i="8"/>
  <c r="C618" i="8"/>
  <c r="E616" i="8"/>
  <c r="D616" i="8"/>
  <c r="C616" i="8"/>
  <c r="E610" i="8"/>
  <c r="D610" i="8"/>
  <c r="C610" i="8"/>
  <c r="E595" i="8"/>
  <c r="D595" i="8"/>
  <c r="C595" i="8"/>
  <c r="E593" i="8"/>
  <c r="D593" i="8"/>
  <c r="C593" i="8"/>
  <c r="E591" i="8"/>
  <c r="D591" i="8"/>
  <c r="C591" i="8"/>
  <c r="E588" i="8"/>
  <c r="D588" i="8"/>
  <c r="C588" i="8"/>
  <c r="E586" i="8"/>
  <c r="D586" i="8"/>
  <c r="C586" i="8"/>
  <c r="E584" i="8"/>
  <c r="D584" i="8"/>
  <c r="C584" i="8"/>
  <c r="E582" i="8"/>
  <c r="D582" i="8"/>
  <c r="C582" i="8"/>
  <c r="E580" i="8"/>
  <c r="D580" i="8"/>
  <c r="C580" i="8"/>
  <c r="E578" i="8"/>
  <c r="D578" i="8"/>
  <c r="C578" i="8"/>
  <c r="E576" i="8"/>
  <c r="D576" i="8"/>
  <c r="C576" i="8"/>
  <c r="E574" i="8"/>
  <c r="D574" i="8"/>
  <c r="C574" i="8"/>
  <c r="E569" i="8"/>
  <c r="D569" i="8"/>
  <c r="C569" i="8"/>
  <c r="E566" i="8"/>
  <c r="D566" i="8"/>
  <c r="C566" i="8"/>
  <c r="E562" i="8"/>
  <c r="D562" i="8"/>
  <c r="C562" i="8"/>
  <c r="E558" i="8"/>
  <c r="D558" i="8"/>
  <c r="C558" i="8"/>
  <c r="E555" i="8"/>
  <c r="D555" i="8"/>
  <c r="C555" i="8"/>
  <c r="E534" i="8"/>
  <c r="D534" i="8"/>
  <c r="C534" i="8"/>
  <c r="E532" i="8"/>
  <c r="D532" i="8"/>
  <c r="C532" i="8"/>
  <c r="E526" i="8"/>
  <c r="D526" i="8"/>
  <c r="C526" i="8"/>
  <c r="E511" i="8"/>
  <c r="D511" i="8"/>
  <c r="C511" i="8"/>
  <c r="E509" i="8"/>
  <c r="D509" i="8"/>
  <c r="C509" i="8"/>
  <c r="E507" i="8"/>
  <c r="D507" i="8"/>
  <c r="C507" i="8"/>
  <c r="E504" i="8"/>
  <c r="D504" i="8"/>
  <c r="C504" i="8"/>
  <c r="E502" i="8"/>
  <c r="D502" i="8"/>
  <c r="C502" i="8"/>
  <c r="E500" i="8"/>
  <c r="D500" i="8"/>
  <c r="C500" i="8"/>
  <c r="E498" i="8"/>
  <c r="D498" i="8"/>
  <c r="C498" i="8"/>
  <c r="E496" i="8"/>
  <c r="D496" i="8"/>
  <c r="C496" i="8"/>
  <c r="E494" i="8"/>
  <c r="D494" i="8"/>
  <c r="C494" i="8"/>
  <c r="E492" i="8"/>
  <c r="D492" i="8"/>
  <c r="C492" i="8"/>
  <c r="E490" i="8"/>
  <c r="D490" i="8"/>
  <c r="C490" i="8"/>
  <c r="E485" i="8"/>
  <c r="D485" i="8"/>
  <c r="C485" i="8"/>
  <c r="E482" i="8"/>
  <c r="D482" i="8"/>
  <c r="C482" i="8"/>
  <c r="E478" i="8"/>
  <c r="D478" i="8"/>
  <c r="C478" i="8"/>
  <c r="E474" i="8"/>
  <c r="D474" i="8"/>
  <c r="C474" i="8"/>
  <c r="E471" i="8"/>
  <c r="D471" i="8"/>
  <c r="C471" i="8"/>
  <c r="E450" i="8"/>
  <c r="D450" i="8"/>
  <c r="C450" i="8"/>
  <c r="E448" i="8"/>
  <c r="D448" i="8"/>
  <c r="C448" i="8"/>
  <c r="E442" i="8"/>
  <c r="D442" i="8"/>
  <c r="C442" i="8"/>
  <c r="E427" i="8"/>
  <c r="D427" i="8"/>
  <c r="C427" i="8"/>
  <c r="E425" i="8"/>
  <c r="D425" i="8"/>
  <c r="C425" i="8"/>
  <c r="E423" i="8"/>
  <c r="D423" i="8"/>
  <c r="C423" i="8"/>
  <c r="E420" i="8"/>
  <c r="D420" i="8"/>
  <c r="C420" i="8"/>
  <c r="E418" i="8"/>
  <c r="D418" i="8"/>
  <c r="C418" i="8"/>
  <c r="E416" i="8"/>
  <c r="D416" i="8"/>
  <c r="C416" i="8"/>
  <c r="E414" i="8"/>
  <c r="D414" i="8"/>
  <c r="C414" i="8"/>
  <c r="E412" i="8"/>
  <c r="D412" i="8"/>
  <c r="C412" i="8"/>
  <c r="E410" i="8"/>
  <c r="D410" i="8"/>
  <c r="C410" i="8"/>
  <c r="E408" i="8"/>
  <c r="D408" i="8"/>
  <c r="C408" i="8"/>
  <c r="E406" i="8"/>
  <c r="D406" i="8"/>
  <c r="C406" i="8"/>
  <c r="E401" i="8"/>
  <c r="D401" i="8"/>
  <c r="C401" i="8"/>
  <c r="E398" i="8"/>
  <c r="D398" i="8"/>
  <c r="C398" i="8"/>
  <c r="E394" i="8"/>
  <c r="D394" i="8"/>
  <c r="C394" i="8"/>
  <c r="E390" i="8"/>
  <c r="D390" i="8"/>
  <c r="C390" i="8"/>
  <c r="E387" i="8"/>
  <c r="D387" i="8"/>
  <c r="C387" i="8"/>
  <c r="E366" i="8"/>
  <c r="D366" i="8"/>
  <c r="C366" i="8"/>
  <c r="E364" i="8"/>
  <c r="D364" i="8"/>
  <c r="C364" i="8"/>
  <c r="E358" i="8"/>
  <c r="D358" i="8"/>
  <c r="C358" i="8"/>
  <c r="E343" i="8"/>
  <c r="E347" i="8" s="1"/>
  <c r="D343" i="8"/>
  <c r="C343" i="8"/>
  <c r="E309" i="8"/>
  <c r="E313" i="8" s="1"/>
  <c r="D309" i="8"/>
  <c r="C309" i="8"/>
  <c r="E275" i="8"/>
  <c r="E279" i="8" s="1"/>
  <c r="D275" i="8"/>
  <c r="C275" i="8"/>
  <c r="E241" i="8"/>
  <c r="E245" i="8" s="1"/>
  <c r="D241" i="8"/>
  <c r="C241" i="8"/>
  <c r="E207" i="8"/>
  <c r="E211" i="8" s="1"/>
  <c r="D207" i="8"/>
  <c r="C207" i="8"/>
  <c r="E173" i="8"/>
  <c r="E177" i="8" s="1"/>
  <c r="D173" i="8"/>
  <c r="C173" i="8"/>
  <c r="E139" i="8"/>
  <c r="E143" i="8" s="1"/>
  <c r="D139" i="8"/>
  <c r="C139" i="8"/>
  <c r="E105" i="8"/>
  <c r="E109" i="8" s="1"/>
  <c r="D105" i="8"/>
  <c r="C105" i="8"/>
  <c r="E71" i="8"/>
  <c r="E75" i="8" s="1"/>
  <c r="D71" i="8"/>
  <c r="C71" i="8"/>
  <c r="E37" i="8"/>
  <c r="E41" i="8" s="1"/>
  <c r="D37" i="8"/>
  <c r="C37" i="8"/>
  <c r="D513" i="8" l="1"/>
  <c r="D681" i="8"/>
  <c r="D849" i="8"/>
  <c r="D429" i="8"/>
  <c r="C597" i="8"/>
  <c r="E681" i="8"/>
  <c r="E683" i="8" s="1"/>
  <c r="D933" i="8"/>
  <c r="E933" i="8"/>
  <c r="E935" i="8" s="1"/>
  <c r="C849" i="8"/>
  <c r="E429" i="8"/>
  <c r="E431" i="8" s="1"/>
  <c r="E765" i="8"/>
  <c r="E767" i="8" s="1"/>
  <c r="C933" i="8"/>
  <c r="C513" i="8"/>
  <c r="E597" i="8"/>
  <c r="E599" i="8" s="1"/>
  <c r="E849" i="8"/>
  <c r="E851" i="8" s="1"/>
  <c r="C429" i="8"/>
  <c r="E513" i="8"/>
  <c r="E515" i="8" s="1"/>
  <c r="D597" i="8"/>
  <c r="C681" i="8"/>
  <c r="C765" i="8"/>
  <c r="D765" i="8"/>
  <c r="B10" i="3"/>
  <c r="B9" i="3"/>
  <c r="H1025" i="7"/>
  <c r="G1025" i="7"/>
  <c r="F1025" i="7"/>
  <c r="E1025" i="7"/>
  <c r="D1025" i="7"/>
  <c r="C1025" i="7"/>
  <c r="H1023" i="7"/>
  <c r="G1023" i="7"/>
  <c r="F1023" i="7"/>
  <c r="E1023" i="7"/>
  <c r="D1023" i="7"/>
  <c r="C1023" i="7"/>
  <c r="H1021" i="7"/>
  <c r="G1021" i="7"/>
  <c r="F1021" i="7"/>
  <c r="E1021" i="7"/>
  <c r="D1021" i="7"/>
  <c r="C1021" i="7"/>
  <c r="H1018" i="7"/>
  <c r="G1018" i="7"/>
  <c r="F1018" i="7"/>
  <c r="E1018" i="7"/>
  <c r="D1018" i="7"/>
  <c r="C1018" i="7"/>
  <c r="H1016" i="7"/>
  <c r="G1016" i="7"/>
  <c r="F1016" i="7"/>
  <c r="E1016" i="7"/>
  <c r="D1016" i="7"/>
  <c r="C1016" i="7"/>
  <c r="H1014" i="7"/>
  <c r="G1014" i="7"/>
  <c r="F1014" i="7"/>
  <c r="E1014" i="7"/>
  <c r="D1014" i="7"/>
  <c r="C1014" i="7"/>
  <c r="H1012" i="7"/>
  <c r="G1012" i="7"/>
  <c r="F1012" i="7"/>
  <c r="E1012" i="7"/>
  <c r="D1012" i="7"/>
  <c r="C1012" i="7"/>
  <c r="H1010" i="7"/>
  <c r="G1010" i="7"/>
  <c r="F1010" i="7"/>
  <c r="E1010" i="7"/>
  <c r="D1010" i="7"/>
  <c r="C1010" i="7"/>
  <c r="H1008" i="7"/>
  <c r="G1008" i="7"/>
  <c r="F1008" i="7"/>
  <c r="E1008" i="7"/>
  <c r="D1008" i="7"/>
  <c r="C1008" i="7"/>
  <c r="H1006" i="7"/>
  <c r="G1006" i="7"/>
  <c r="F1006" i="7"/>
  <c r="E1006" i="7"/>
  <c r="D1006" i="7"/>
  <c r="C1006" i="7"/>
  <c r="H1004" i="7"/>
  <c r="G1004" i="7"/>
  <c r="F1004" i="7"/>
  <c r="E1004" i="7"/>
  <c r="D1004" i="7"/>
  <c r="C1004" i="7"/>
  <c r="H999" i="7"/>
  <c r="G999" i="7"/>
  <c r="F999" i="7"/>
  <c r="E999" i="7"/>
  <c r="D999" i="7"/>
  <c r="C999" i="7"/>
  <c r="H996" i="7"/>
  <c r="G996" i="7"/>
  <c r="F996" i="7"/>
  <c r="E996" i="7"/>
  <c r="D996" i="7"/>
  <c r="C996" i="7"/>
  <c r="H992" i="7"/>
  <c r="G992" i="7"/>
  <c r="F992" i="7"/>
  <c r="E992" i="7"/>
  <c r="D992" i="7"/>
  <c r="C992" i="7"/>
  <c r="H988" i="7"/>
  <c r="G988" i="7"/>
  <c r="F988" i="7"/>
  <c r="E988" i="7"/>
  <c r="D988" i="7"/>
  <c r="C988" i="7"/>
  <c r="H985" i="7"/>
  <c r="G985" i="7"/>
  <c r="F985" i="7"/>
  <c r="E985" i="7"/>
  <c r="D985" i="7"/>
  <c r="C985" i="7"/>
  <c r="H964" i="7"/>
  <c r="G964" i="7"/>
  <c r="F964" i="7"/>
  <c r="E964" i="7"/>
  <c r="D964" i="7"/>
  <c r="C964" i="7"/>
  <c r="H962" i="7"/>
  <c r="G962" i="7"/>
  <c r="F962" i="7"/>
  <c r="E962" i="7"/>
  <c r="D962" i="7"/>
  <c r="C962" i="7"/>
  <c r="H956" i="7"/>
  <c r="G956" i="7"/>
  <c r="F956" i="7"/>
  <c r="E956" i="7"/>
  <c r="D956" i="7"/>
  <c r="C956" i="7"/>
  <c r="H939" i="7"/>
  <c r="G939" i="7"/>
  <c r="F939" i="7"/>
  <c r="E939" i="7"/>
  <c r="D939" i="7"/>
  <c r="C939" i="7"/>
  <c r="H937" i="7"/>
  <c r="G937" i="7"/>
  <c r="F937" i="7"/>
  <c r="E937" i="7"/>
  <c r="D937" i="7"/>
  <c r="C937" i="7"/>
  <c r="H935" i="7"/>
  <c r="G935" i="7"/>
  <c r="F935" i="7"/>
  <c r="E935" i="7"/>
  <c r="D935" i="7"/>
  <c r="C935" i="7"/>
  <c r="H932" i="7"/>
  <c r="G932" i="7"/>
  <c r="F932" i="7"/>
  <c r="E932" i="7"/>
  <c r="D932" i="7"/>
  <c r="C932" i="7"/>
  <c r="H930" i="7"/>
  <c r="G930" i="7"/>
  <c r="F930" i="7"/>
  <c r="E930" i="7"/>
  <c r="D930" i="7"/>
  <c r="C930" i="7"/>
  <c r="H928" i="7"/>
  <c r="G928" i="7"/>
  <c r="F928" i="7"/>
  <c r="E928" i="7"/>
  <c r="D928" i="7"/>
  <c r="C928" i="7"/>
  <c r="H926" i="7"/>
  <c r="G926" i="7"/>
  <c r="F926" i="7"/>
  <c r="E926" i="7"/>
  <c r="D926" i="7"/>
  <c r="C926" i="7"/>
  <c r="H924" i="7"/>
  <c r="G924" i="7"/>
  <c r="F924" i="7"/>
  <c r="E924" i="7"/>
  <c r="D924" i="7"/>
  <c r="C924" i="7"/>
  <c r="H922" i="7"/>
  <c r="G922" i="7"/>
  <c r="F922" i="7"/>
  <c r="E922" i="7"/>
  <c r="D922" i="7"/>
  <c r="C922" i="7"/>
  <c r="H920" i="7"/>
  <c r="G920" i="7"/>
  <c r="F920" i="7"/>
  <c r="E920" i="7"/>
  <c r="D920" i="7"/>
  <c r="C920" i="7"/>
  <c r="H918" i="7"/>
  <c r="G918" i="7"/>
  <c r="F918" i="7"/>
  <c r="E918" i="7"/>
  <c r="D918" i="7"/>
  <c r="C918" i="7"/>
  <c r="H913" i="7"/>
  <c r="G913" i="7"/>
  <c r="F913" i="7"/>
  <c r="E913" i="7"/>
  <c r="D913" i="7"/>
  <c r="C913" i="7"/>
  <c r="H910" i="7"/>
  <c r="G910" i="7"/>
  <c r="F910" i="7"/>
  <c r="E910" i="7"/>
  <c r="D910" i="7"/>
  <c r="C910" i="7"/>
  <c r="H906" i="7"/>
  <c r="G906" i="7"/>
  <c r="F906" i="7"/>
  <c r="E906" i="7"/>
  <c r="D906" i="7"/>
  <c r="C906" i="7"/>
  <c r="H902" i="7"/>
  <c r="G902" i="7"/>
  <c r="F902" i="7"/>
  <c r="E902" i="7"/>
  <c r="D902" i="7"/>
  <c r="C902" i="7"/>
  <c r="H899" i="7"/>
  <c r="G899" i="7"/>
  <c r="F899" i="7"/>
  <c r="E899" i="7"/>
  <c r="D899" i="7"/>
  <c r="C899" i="7"/>
  <c r="H878" i="7"/>
  <c r="G878" i="7"/>
  <c r="F878" i="7"/>
  <c r="E878" i="7"/>
  <c r="D878" i="7"/>
  <c r="C878" i="7"/>
  <c r="H876" i="7"/>
  <c r="G876" i="7"/>
  <c r="F876" i="7"/>
  <c r="E876" i="7"/>
  <c r="D876" i="7"/>
  <c r="C876" i="7"/>
  <c r="H870" i="7"/>
  <c r="G870" i="7"/>
  <c r="F870" i="7"/>
  <c r="E870" i="7"/>
  <c r="D870" i="7"/>
  <c r="C870" i="7"/>
  <c r="H853" i="7"/>
  <c r="G853" i="7"/>
  <c r="F853" i="7"/>
  <c r="E853" i="7"/>
  <c r="D853" i="7"/>
  <c r="C853" i="7"/>
  <c r="H851" i="7"/>
  <c r="G851" i="7"/>
  <c r="F851" i="7"/>
  <c r="E851" i="7"/>
  <c r="D851" i="7"/>
  <c r="C851" i="7"/>
  <c r="H849" i="7"/>
  <c r="G849" i="7"/>
  <c r="F849" i="7"/>
  <c r="E849" i="7"/>
  <c r="D849" i="7"/>
  <c r="C849" i="7"/>
  <c r="H846" i="7"/>
  <c r="G846" i="7"/>
  <c r="F846" i="7"/>
  <c r="E846" i="7"/>
  <c r="D846" i="7"/>
  <c r="C846" i="7"/>
  <c r="H844" i="7"/>
  <c r="G844" i="7"/>
  <c r="F844" i="7"/>
  <c r="E844" i="7"/>
  <c r="D844" i="7"/>
  <c r="C844" i="7"/>
  <c r="H842" i="7"/>
  <c r="G842" i="7"/>
  <c r="F842" i="7"/>
  <c r="E842" i="7"/>
  <c r="D842" i="7"/>
  <c r="C842" i="7"/>
  <c r="H840" i="7"/>
  <c r="G840" i="7"/>
  <c r="F840" i="7"/>
  <c r="E840" i="7"/>
  <c r="D840" i="7"/>
  <c r="C840" i="7"/>
  <c r="H838" i="7"/>
  <c r="G838" i="7"/>
  <c r="F838" i="7"/>
  <c r="E838" i="7"/>
  <c r="D838" i="7"/>
  <c r="C838" i="7"/>
  <c r="H836" i="7"/>
  <c r="G836" i="7"/>
  <c r="F836" i="7"/>
  <c r="E836" i="7"/>
  <c r="D836" i="7"/>
  <c r="C836" i="7"/>
  <c r="H834" i="7"/>
  <c r="G834" i="7"/>
  <c r="F834" i="7"/>
  <c r="E834" i="7"/>
  <c r="D834" i="7"/>
  <c r="C834" i="7"/>
  <c r="H832" i="7"/>
  <c r="G832" i="7"/>
  <c r="F832" i="7"/>
  <c r="E832" i="7"/>
  <c r="D832" i="7"/>
  <c r="C832" i="7"/>
  <c r="H827" i="7"/>
  <c r="G827" i="7"/>
  <c r="F827" i="7"/>
  <c r="E827" i="7"/>
  <c r="D827" i="7"/>
  <c r="C827" i="7"/>
  <c r="H824" i="7"/>
  <c r="G824" i="7"/>
  <c r="F824" i="7"/>
  <c r="E824" i="7"/>
  <c r="D824" i="7"/>
  <c r="C824" i="7"/>
  <c r="H820" i="7"/>
  <c r="G820" i="7"/>
  <c r="F820" i="7"/>
  <c r="E820" i="7"/>
  <c r="D820" i="7"/>
  <c r="C820" i="7"/>
  <c r="H816" i="7"/>
  <c r="G816" i="7"/>
  <c r="F816" i="7"/>
  <c r="E816" i="7"/>
  <c r="D816" i="7"/>
  <c r="C816" i="7"/>
  <c r="H813" i="7"/>
  <c r="G813" i="7"/>
  <c r="F813" i="7"/>
  <c r="E813" i="7"/>
  <c r="D813" i="7"/>
  <c r="C813" i="7"/>
  <c r="H792" i="7"/>
  <c r="G792" i="7"/>
  <c r="F792" i="7"/>
  <c r="E792" i="7"/>
  <c r="D792" i="7"/>
  <c r="C792" i="7"/>
  <c r="H790" i="7"/>
  <c r="G790" i="7"/>
  <c r="F790" i="7"/>
  <c r="E790" i="7"/>
  <c r="D790" i="7"/>
  <c r="C790" i="7"/>
  <c r="H784" i="7"/>
  <c r="G784" i="7"/>
  <c r="F784" i="7"/>
  <c r="E784" i="7"/>
  <c r="D784" i="7"/>
  <c r="C784" i="7"/>
  <c r="H767" i="7"/>
  <c r="G767" i="7"/>
  <c r="F767" i="7"/>
  <c r="E767" i="7"/>
  <c r="D767" i="7"/>
  <c r="C767" i="7"/>
  <c r="H765" i="7"/>
  <c r="G765" i="7"/>
  <c r="F765" i="7"/>
  <c r="E765" i="7"/>
  <c r="D765" i="7"/>
  <c r="C765" i="7"/>
  <c r="H763" i="7"/>
  <c r="G763" i="7"/>
  <c r="F763" i="7"/>
  <c r="E763" i="7"/>
  <c r="D763" i="7"/>
  <c r="C763" i="7"/>
  <c r="H760" i="7"/>
  <c r="G760" i="7"/>
  <c r="F760" i="7"/>
  <c r="E760" i="7"/>
  <c r="D760" i="7"/>
  <c r="C760" i="7"/>
  <c r="H758" i="7"/>
  <c r="G758" i="7"/>
  <c r="F758" i="7"/>
  <c r="E758" i="7"/>
  <c r="D758" i="7"/>
  <c r="C758" i="7"/>
  <c r="H756" i="7"/>
  <c r="G756" i="7"/>
  <c r="F756" i="7"/>
  <c r="E756" i="7"/>
  <c r="D756" i="7"/>
  <c r="C756" i="7"/>
  <c r="H754" i="7"/>
  <c r="G754" i="7"/>
  <c r="F754" i="7"/>
  <c r="E754" i="7"/>
  <c r="D754" i="7"/>
  <c r="C754" i="7"/>
  <c r="H752" i="7"/>
  <c r="G752" i="7"/>
  <c r="F752" i="7"/>
  <c r="E752" i="7"/>
  <c r="D752" i="7"/>
  <c r="C752" i="7"/>
  <c r="H750" i="7"/>
  <c r="G750" i="7"/>
  <c r="F750" i="7"/>
  <c r="E750" i="7"/>
  <c r="D750" i="7"/>
  <c r="C750" i="7"/>
  <c r="H748" i="7"/>
  <c r="G748" i="7"/>
  <c r="F748" i="7"/>
  <c r="E748" i="7"/>
  <c r="D748" i="7"/>
  <c r="C748" i="7"/>
  <c r="H746" i="7"/>
  <c r="G746" i="7"/>
  <c r="F746" i="7"/>
  <c r="E746" i="7"/>
  <c r="D746" i="7"/>
  <c r="C746" i="7"/>
  <c r="H741" i="7"/>
  <c r="G741" i="7"/>
  <c r="F741" i="7"/>
  <c r="E741" i="7"/>
  <c r="D741" i="7"/>
  <c r="C741" i="7"/>
  <c r="H738" i="7"/>
  <c r="G738" i="7"/>
  <c r="F738" i="7"/>
  <c r="E738" i="7"/>
  <c r="D738" i="7"/>
  <c r="C738" i="7"/>
  <c r="H734" i="7"/>
  <c r="G734" i="7"/>
  <c r="F734" i="7"/>
  <c r="E734" i="7"/>
  <c r="D734" i="7"/>
  <c r="C734" i="7"/>
  <c r="H730" i="7"/>
  <c r="G730" i="7"/>
  <c r="F730" i="7"/>
  <c r="E730" i="7"/>
  <c r="D730" i="7"/>
  <c r="C730" i="7"/>
  <c r="H727" i="7"/>
  <c r="G727" i="7"/>
  <c r="F727" i="7"/>
  <c r="E727" i="7"/>
  <c r="D727" i="7"/>
  <c r="C727" i="7"/>
  <c r="H706" i="7"/>
  <c r="G706" i="7"/>
  <c r="F706" i="7"/>
  <c r="E706" i="7"/>
  <c r="D706" i="7"/>
  <c r="C706" i="7"/>
  <c r="H704" i="7"/>
  <c r="G704" i="7"/>
  <c r="F704" i="7"/>
  <c r="E704" i="7"/>
  <c r="D704" i="7"/>
  <c r="C704" i="7"/>
  <c r="H698" i="7"/>
  <c r="G698" i="7"/>
  <c r="F698" i="7"/>
  <c r="E698" i="7"/>
  <c r="D698" i="7"/>
  <c r="C698" i="7"/>
  <c r="H681" i="7"/>
  <c r="G681" i="7"/>
  <c r="F681" i="7"/>
  <c r="E681" i="7"/>
  <c r="D681" i="7"/>
  <c r="C681" i="7"/>
  <c r="H679" i="7"/>
  <c r="G679" i="7"/>
  <c r="F679" i="7"/>
  <c r="E679" i="7"/>
  <c r="D679" i="7"/>
  <c r="C679" i="7"/>
  <c r="H677" i="7"/>
  <c r="G677" i="7"/>
  <c r="F677" i="7"/>
  <c r="E677" i="7"/>
  <c r="D677" i="7"/>
  <c r="C677" i="7"/>
  <c r="H674" i="7"/>
  <c r="G674" i="7"/>
  <c r="F674" i="7"/>
  <c r="E674" i="7"/>
  <c r="D674" i="7"/>
  <c r="C674" i="7"/>
  <c r="H672" i="7"/>
  <c r="G672" i="7"/>
  <c r="F672" i="7"/>
  <c r="E672" i="7"/>
  <c r="D672" i="7"/>
  <c r="C672" i="7"/>
  <c r="H670" i="7"/>
  <c r="G670" i="7"/>
  <c r="F670" i="7"/>
  <c r="E670" i="7"/>
  <c r="D670" i="7"/>
  <c r="C670" i="7"/>
  <c r="H668" i="7"/>
  <c r="G668" i="7"/>
  <c r="F668" i="7"/>
  <c r="E668" i="7"/>
  <c r="D668" i="7"/>
  <c r="C668" i="7"/>
  <c r="H666" i="7"/>
  <c r="G666" i="7"/>
  <c r="F666" i="7"/>
  <c r="E666" i="7"/>
  <c r="D666" i="7"/>
  <c r="C666" i="7"/>
  <c r="H664" i="7"/>
  <c r="G664" i="7"/>
  <c r="F664" i="7"/>
  <c r="E664" i="7"/>
  <c r="D664" i="7"/>
  <c r="C664" i="7"/>
  <c r="H662" i="7"/>
  <c r="G662" i="7"/>
  <c r="F662" i="7"/>
  <c r="E662" i="7"/>
  <c r="D662" i="7"/>
  <c r="C662" i="7"/>
  <c r="H660" i="7"/>
  <c r="G660" i="7"/>
  <c r="F660" i="7"/>
  <c r="E660" i="7"/>
  <c r="D660" i="7"/>
  <c r="C660" i="7"/>
  <c r="H655" i="7"/>
  <c r="G655" i="7"/>
  <c r="F655" i="7"/>
  <c r="E655" i="7"/>
  <c r="D655" i="7"/>
  <c r="C655" i="7"/>
  <c r="H652" i="7"/>
  <c r="G652" i="7"/>
  <c r="F652" i="7"/>
  <c r="E652" i="7"/>
  <c r="D652" i="7"/>
  <c r="C652" i="7"/>
  <c r="H648" i="7"/>
  <c r="G648" i="7"/>
  <c r="F648" i="7"/>
  <c r="E648" i="7"/>
  <c r="D648" i="7"/>
  <c r="C648" i="7"/>
  <c r="H644" i="7"/>
  <c r="G644" i="7"/>
  <c r="F644" i="7"/>
  <c r="E644" i="7"/>
  <c r="D644" i="7"/>
  <c r="C644" i="7"/>
  <c r="H641" i="7"/>
  <c r="G641" i="7"/>
  <c r="F641" i="7"/>
  <c r="E641" i="7"/>
  <c r="D641" i="7"/>
  <c r="C641" i="7"/>
  <c r="H620" i="7"/>
  <c r="G620" i="7"/>
  <c r="F620" i="7"/>
  <c r="E620" i="7"/>
  <c r="D620" i="7"/>
  <c r="C620" i="7"/>
  <c r="H618" i="7"/>
  <c r="G618" i="7"/>
  <c r="F618" i="7"/>
  <c r="E618" i="7"/>
  <c r="D618" i="7"/>
  <c r="C618" i="7"/>
  <c r="H612" i="7"/>
  <c r="G612" i="7"/>
  <c r="F612" i="7"/>
  <c r="E612" i="7"/>
  <c r="D612" i="7"/>
  <c r="C612" i="7"/>
  <c r="H595" i="7"/>
  <c r="G595" i="7"/>
  <c r="F595" i="7"/>
  <c r="E595" i="7"/>
  <c r="D595" i="7"/>
  <c r="C595" i="7"/>
  <c r="H593" i="7"/>
  <c r="G593" i="7"/>
  <c r="F593" i="7"/>
  <c r="E593" i="7"/>
  <c r="D593" i="7"/>
  <c r="C593" i="7"/>
  <c r="H591" i="7"/>
  <c r="G591" i="7"/>
  <c r="F591" i="7"/>
  <c r="E591" i="7"/>
  <c r="D591" i="7"/>
  <c r="C591" i="7"/>
  <c r="H588" i="7"/>
  <c r="G588" i="7"/>
  <c r="F588" i="7"/>
  <c r="E588" i="7"/>
  <c r="D588" i="7"/>
  <c r="C588" i="7"/>
  <c r="H586" i="7"/>
  <c r="G586" i="7"/>
  <c r="F586" i="7"/>
  <c r="E586" i="7"/>
  <c r="D586" i="7"/>
  <c r="C586" i="7"/>
  <c r="H584" i="7"/>
  <c r="G584" i="7"/>
  <c r="F584" i="7"/>
  <c r="E584" i="7"/>
  <c r="D584" i="7"/>
  <c r="C584" i="7"/>
  <c r="H582" i="7"/>
  <c r="G582" i="7"/>
  <c r="F582" i="7"/>
  <c r="E582" i="7"/>
  <c r="D582" i="7"/>
  <c r="C582" i="7"/>
  <c r="H580" i="7"/>
  <c r="G580" i="7"/>
  <c r="F580" i="7"/>
  <c r="E580" i="7"/>
  <c r="D580" i="7"/>
  <c r="C580" i="7"/>
  <c r="H578" i="7"/>
  <c r="G578" i="7"/>
  <c r="F578" i="7"/>
  <c r="E578" i="7"/>
  <c r="D578" i="7"/>
  <c r="C578" i="7"/>
  <c r="H576" i="7"/>
  <c r="G576" i="7"/>
  <c r="F576" i="7"/>
  <c r="E576" i="7"/>
  <c r="D576" i="7"/>
  <c r="C576" i="7"/>
  <c r="H574" i="7"/>
  <c r="G574" i="7"/>
  <c r="F574" i="7"/>
  <c r="E574" i="7"/>
  <c r="D574" i="7"/>
  <c r="C574" i="7"/>
  <c r="H569" i="7"/>
  <c r="G569" i="7"/>
  <c r="F569" i="7"/>
  <c r="E569" i="7"/>
  <c r="D569" i="7"/>
  <c r="C569" i="7"/>
  <c r="H566" i="7"/>
  <c r="G566" i="7"/>
  <c r="F566" i="7"/>
  <c r="E566" i="7"/>
  <c r="D566" i="7"/>
  <c r="C566" i="7"/>
  <c r="H562" i="7"/>
  <c r="G562" i="7"/>
  <c r="F562" i="7"/>
  <c r="E562" i="7"/>
  <c r="D562" i="7"/>
  <c r="C562" i="7"/>
  <c r="H558" i="7"/>
  <c r="G558" i="7"/>
  <c r="F558" i="7"/>
  <c r="E558" i="7"/>
  <c r="D558" i="7"/>
  <c r="C558" i="7"/>
  <c r="H555" i="7"/>
  <c r="G555" i="7"/>
  <c r="F555" i="7"/>
  <c r="E555" i="7"/>
  <c r="D555" i="7"/>
  <c r="C555" i="7"/>
  <c r="H534" i="7"/>
  <c r="G534" i="7"/>
  <c r="F534" i="7"/>
  <c r="E534" i="7"/>
  <c r="D534" i="7"/>
  <c r="C534" i="7"/>
  <c r="H532" i="7"/>
  <c r="G532" i="7"/>
  <c r="F532" i="7"/>
  <c r="E532" i="7"/>
  <c r="D532" i="7"/>
  <c r="C532" i="7"/>
  <c r="H526" i="7"/>
  <c r="G526" i="7"/>
  <c r="F526" i="7"/>
  <c r="E526" i="7"/>
  <c r="D526" i="7"/>
  <c r="C526" i="7"/>
  <c r="H509" i="7"/>
  <c r="G509" i="7"/>
  <c r="F509" i="7"/>
  <c r="E509" i="7"/>
  <c r="D509" i="7"/>
  <c r="C509" i="7"/>
  <c r="H507" i="7"/>
  <c r="G507" i="7"/>
  <c r="F507" i="7"/>
  <c r="E507" i="7"/>
  <c r="D507" i="7"/>
  <c r="C507" i="7"/>
  <c r="H505" i="7"/>
  <c r="G505" i="7"/>
  <c r="F505" i="7"/>
  <c r="E505" i="7"/>
  <c r="D505" i="7"/>
  <c r="C505" i="7"/>
  <c r="H502" i="7"/>
  <c r="G502" i="7"/>
  <c r="F502" i="7"/>
  <c r="E502" i="7"/>
  <c r="D502" i="7"/>
  <c r="C502" i="7"/>
  <c r="H500" i="7"/>
  <c r="G500" i="7"/>
  <c r="F500" i="7"/>
  <c r="E500" i="7"/>
  <c r="D500" i="7"/>
  <c r="C500" i="7"/>
  <c r="H498" i="7"/>
  <c r="G498" i="7"/>
  <c r="F498" i="7"/>
  <c r="E498" i="7"/>
  <c r="D498" i="7"/>
  <c r="C498" i="7"/>
  <c r="H496" i="7"/>
  <c r="G496" i="7"/>
  <c r="F496" i="7"/>
  <c r="E496" i="7"/>
  <c r="D496" i="7"/>
  <c r="C496" i="7"/>
  <c r="H494" i="7"/>
  <c r="G494" i="7"/>
  <c r="F494" i="7"/>
  <c r="E494" i="7"/>
  <c r="D494" i="7"/>
  <c r="C494" i="7"/>
  <c r="H492" i="7"/>
  <c r="G492" i="7"/>
  <c r="F492" i="7"/>
  <c r="E492" i="7"/>
  <c r="D492" i="7"/>
  <c r="C492" i="7"/>
  <c r="H490" i="7"/>
  <c r="G490" i="7"/>
  <c r="F490" i="7"/>
  <c r="E490" i="7"/>
  <c r="D490" i="7"/>
  <c r="C490" i="7"/>
  <c r="H488" i="7"/>
  <c r="G488" i="7"/>
  <c r="F488" i="7"/>
  <c r="E488" i="7"/>
  <c r="D488" i="7"/>
  <c r="C488" i="7"/>
  <c r="H483" i="7"/>
  <c r="G483" i="7"/>
  <c r="F483" i="7"/>
  <c r="E483" i="7"/>
  <c r="D483" i="7"/>
  <c r="C483" i="7"/>
  <c r="H480" i="7"/>
  <c r="G480" i="7"/>
  <c r="F480" i="7"/>
  <c r="E480" i="7"/>
  <c r="D480" i="7"/>
  <c r="C480" i="7"/>
  <c r="H476" i="7"/>
  <c r="G476" i="7"/>
  <c r="F476" i="7"/>
  <c r="E476" i="7"/>
  <c r="D476" i="7"/>
  <c r="C476" i="7"/>
  <c r="H472" i="7"/>
  <c r="G472" i="7"/>
  <c r="F472" i="7"/>
  <c r="E472" i="7"/>
  <c r="D472" i="7"/>
  <c r="C472" i="7"/>
  <c r="H469" i="7"/>
  <c r="G469" i="7"/>
  <c r="F469" i="7"/>
  <c r="E469" i="7"/>
  <c r="D469" i="7"/>
  <c r="C469" i="7"/>
  <c r="H448" i="7"/>
  <c r="G448" i="7"/>
  <c r="F448" i="7"/>
  <c r="E448" i="7"/>
  <c r="D448" i="7"/>
  <c r="C448" i="7"/>
  <c r="H446" i="7"/>
  <c r="G446" i="7"/>
  <c r="F446" i="7"/>
  <c r="E446" i="7"/>
  <c r="D446" i="7"/>
  <c r="C446" i="7"/>
  <c r="H440" i="7"/>
  <c r="G440" i="7"/>
  <c r="F440" i="7"/>
  <c r="E440" i="7"/>
  <c r="D440" i="7"/>
  <c r="C440" i="7"/>
  <c r="H423" i="7"/>
  <c r="G423" i="7"/>
  <c r="F423" i="7"/>
  <c r="E423" i="7"/>
  <c r="D423" i="7"/>
  <c r="C423" i="7"/>
  <c r="H421" i="7"/>
  <c r="G421" i="7"/>
  <c r="F421" i="7"/>
  <c r="E421" i="7"/>
  <c r="D421" i="7"/>
  <c r="C421" i="7"/>
  <c r="H419" i="7"/>
  <c r="G419" i="7"/>
  <c r="F419" i="7"/>
  <c r="E419" i="7"/>
  <c r="D419" i="7"/>
  <c r="C419" i="7"/>
  <c r="H416" i="7"/>
  <c r="G416" i="7"/>
  <c r="F416" i="7"/>
  <c r="E416" i="7"/>
  <c r="D416" i="7"/>
  <c r="C416" i="7"/>
  <c r="H414" i="7"/>
  <c r="G414" i="7"/>
  <c r="F414" i="7"/>
  <c r="E414" i="7"/>
  <c r="D414" i="7"/>
  <c r="C414" i="7"/>
  <c r="H412" i="7"/>
  <c r="G412" i="7"/>
  <c r="F412" i="7"/>
  <c r="E412" i="7"/>
  <c r="D412" i="7"/>
  <c r="C412" i="7"/>
  <c r="H410" i="7"/>
  <c r="G410" i="7"/>
  <c r="F410" i="7"/>
  <c r="E410" i="7"/>
  <c r="D410" i="7"/>
  <c r="C410" i="7"/>
  <c r="H408" i="7"/>
  <c r="G408" i="7"/>
  <c r="F408" i="7"/>
  <c r="E408" i="7"/>
  <c r="D408" i="7"/>
  <c r="C408" i="7"/>
  <c r="H406" i="7"/>
  <c r="G406" i="7"/>
  <c r="F406" i="7"/>
  <c r="E406" i="7"/>
  <c r="D406" i="7"/>
  <c r="C406" i="7"/>
  <c r="H404" i="7"/>
  <c r="G404" i="7"/>
  <c r="F404" i="7"/>
  <c r="E404" i="7"/>
  <c r="D404" i="7"/>
  <c r="C404" i="7"/>
  <c r="H402" i="7"/>
  <c r="G402" i="7"/>
  <c r="F402" i="7"/>
  <c r="E402" i="7"/>
  <c r="D402" i="7"/>
  <c r="C402" i="7"/>
  <c r="H397" i="7"/>
  <c r="G397" i="7"/>
  <c r="F397" i="7"/>
  <c r="E397" i="7"/>
  <c r="D397" i="7"/>
  <c r="C397" i="7"/>
  <c r="H394" i="7"/>
  <c r="G394" i="7"/>
  <c r="F394" i="7"/>
  <c r="E394" i="7"/>
  <c r="D394" i="7"/>
  <c r="C394" i="7"/>
  <c r="H390" i="7"/>
  <c r="G390" i="7"/>
  <c r="F390" i="7"/>
  <c r="E390" i="7"/>
  <c r="D390" i="7"/>
  <c r="C390" i="7"/>
  <c r="H386" i="7"/>
  <c r="G386" i="7"/>
  <c r="F386" i="7"/>
  <c r="E386" i="7"/>
  <c r="D386" i="7"/>
  <c r="C386" i="7"/>
  <c r="H383" i="7"/>
  <c r="G383" i="7"/>
  <c r="F383" i="7"/>
  <c r="E383" i="7"/>
  <c r="D383" i="7"/>
  <c r="C383" i="7"/>
  <c r="H362" i="7"/>
  <c r="G362" i="7"/>
  <c r="F362" i="7"/>
  <c r="E362" i="7"/>
  <c r="D362" i="7"/>
  <c r="C362" i="7"/>
  <c r="H360" i="7"/>
  <c r="G360" i="7"/>
  <c r="F360" i="7"/>
  <c r="E360" i="7"/>
  <c r="D360" i="7"/>
  <c r="C360" i="7"/>
  <c r="H354" i="7"/>
  <c r="G354" i="7"/>
  <c r="F354" i="7"/>
  <c r="E354" i="7"/>
  <c r="D354" i="7"/>
  <c r="C354" i="7"/>
  <c r="H340" i="7"/>
  <c r="G340" i="7"/>
  <c r="F340" i="7"/>
  <c r="E340" i="7"/>
  <c r="E344" i="7" s="1"/>
  <c r="D340" i="7"/>
  <c r="C340" i="7"/>
  <c r="H307" i="7"/>
  <c r="G307" i="7"/>
  <c r="F307" i="7"/>
  <c r="E307" i="7"/>
  <c r="E311" i="7" s="1"/>
  <c r="D307" i="7"/>
  <c r="C307" i="7"/>
  <c r="H274" i="7"/>
  <c r="G274" i="7"/>
  <c r="F274" i="7"/>
  <c r="E274" i="7"/>
  <c r="E278" i="7" s="1"/>
  <c r="D274" i="7"/>
  <c r="C274" i="7"/>
  <c r="H241" i="7"/>
  <c r="G241" i="7"/>
  <c r="F241" i="7"/>
  <c r="E241" i="7"/>
  <c r="E245" i="7" s="1"/>
  <c r="D241" i="7"/>
  <c r="C241" i="7"/>
  <c r="H207" i="7"/>
  <c r="G207" i="7"/>
  <c r="F207" i="7"/>
  <c r="E207" i="7"/>
  <c r="E211" i="7" s="1"/>
  <c r="D207" i="7"/>
  <c r="C207" i="7"/>
  <c r="H174" i="7"/>
  <c r="G174" i="7"/>
  <c r="F174" i="7"/>
  <c r="E174" i="7"/>
  <c r="E178" i="7" s="1"/>
  <c r="D174" i="7"/>
  <c r="C174" i="7"/>
  <c r="H140" i="7"/>
  <c r="G140" i="7"/>
  <c r="F140" i="7"/>
  <c r="E140" i="7"/>
  <c r="E144" i="7" s="1"/>
  <c r="D140" i="7"/>
  <c r="C140" i="7"/>
  <c r="H106" i="7"/>
  <c r="G106" i="7"/>
  <c r="F106" i="7"/>
  <c r="E106" i="7"/>
  <c r="E110" i="7" s="1"/>
  <c r="D106" i="7"/>
  <c r="C106" i="7"/>
  <c r="H72" i="7"/>
  <c r="G72" i="7"/>
  <c r="F72" i="7"/>
  <c r="E72" i="7"/>
  <c r="E76" i="7" s="1"/>
  <c r="D72" i="7"/>
  <c r="C72" i="7"/>
  <c r="H38" i="7"/>
  <c r="G38" i="7"/>
  <c r="F38" i="7"/>
  <c r="E38" i="7"/>
  <c r="E42" i="7" s="1"/>
  <c r="D38" i="7"/>
  <c r="C38" i="7"/>
  <c r="F1027" i="7" l="1"/>
  <c r="D1027" i="7"/>
  <c r="H1027" i="7"/>
  <c r="C1027" i="7"/>
  <c r="G1027" i="7"/>
  <c r="E1027" i="7"/>
  <c r="E1031" i="7" s="1"/>
  <c r="H425" i="7"/>
  <c r="F511" i="7"/>
  <c r="E597" i="7"/>
  <c r="E601" i="7" s="1"/>
  <c r="C683" i="7"/>
  <c r="E941" i="7"/>
  <c r="E945" i="7" s="1"/>
  <c r="E511" i="7"/>
  <c r="E515" i="7" s="1"/>
  <c r="F683" i="7"/>
  <c r="D683" i="7"/>
  <c r="H683" i="7"/>
  <c r="F855" i="7"/>
  <c r="D855" i="7"/>
  <c r="H855" i="7"/>
  <c r="D425" i="7"/>
  <c r="D511" i="7"/>
  <c r="C597" i="7"/>
  <c r="E683" i="7"/>
  <c r="E687" i="7" s="1"/>
  <c r="G769" i="7"/>
  <c r="C941" i="7"/>
  <c r="C855" i="7"/>
  <c r="G855" i="7"/>
  <c r="E855" i="7"/>
  <c r="E859" i="7" s="1"/>
  <c r="F425" i="7"/>
  <c r="H511" i="7"/>
  <c r="G597" i="7"/>
  <c r="G683" i="7"/>
  <c r="C769" i="7"/>
  <c r="E769" i="7"/>
  <c r="E773" i="7" s="1"/>
  <c r="G941" i="7"/>
  <c r="C425" i="7"/>
  <c r="G425" i="7"/>
  <c r="E425" i="7"/>
  <c r="E429" i="7" s="1"/>
  <c r="C511" i="7"/>
  <c r="G511" i="7"/>
  <c r="F597" i="7"/>
  <c r="D597" i="7"/>
  <c r="H597" i="7"/>
  <c r="F769" i="7"/>
  <c r="D769" i="7"/>
  <c r="H769" i="7"/>
  <c r="F941" i="7"/>
  <c r="D941" i="7"/>
  <c r="H941" i="7"/>
  <c r="S42" i="3" l="1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E127" i="2" l="1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G99" i="2"/>
  <c r="H99" i="2" s="1"/>
  <c r="E99" i="2"/>
  <c r="G98" i="2"/>
  <c r="H98" i="2" s="1"/>
  <c r="E98" i="2"/>
  <c r="G97" i="2"/>
  <c r="H97" i="2" s="1"/>
  <c r="E97" i="2"/>
  <c r="G96" i="2"/>
  <c r="H96" i="2" s="1"/>
  <c r="E96" i="2"/>
  <c r="H95" i="2"/>
  <c r="E95" i="2"/>
  <c r="G94" i="2"/>
  <c r="H94" i="2" s="1"/>
  <c r="E94" i="2"/>
  <c r="G93" i="2"/>
  <c r="H93" i="2" s="1"/>
  <c r="E93" i="2"/>
  <c r="G92" i="2"/>
  <c r="H92" i="2" s="1"/>
  <c r="E92" i="2"/>
  <c r="G91" i="2"/>
  <c r="H91" i="2" s="1"/>
  <c r="E91" i="2"/>
  <c r="G90" i="2"/>
  <c r="H90" i="2" s="1"/>
  <c r="E90" i="2"/>
  <c r="G89" i="2"/>
  <c r="H89" i="2" s="1"/>
  <c r="E89" i="2"/>
  <c r="G88" i="2"/>
  <c r="H88" i="2" s="1"/>
  <c r="E88" i="2"/>
  <c r="G87" i="2"/>
  <c r="H87" i="2" s="1"/>
  <c r="E87" i="2"/>
  <c r="G86" i="2"/>
  <c r="H86" i="2" s="1"/>
  <c r="E86" i="2"/>
  <c r="G85" i="2"/>
  <c r="H85" i="2" s="1"/>
  <c r="E85" i="2"/>
  <c r="G84" i="2"/>
  <c r="H84" i="2" s="1"/>
  <c r="E84" i="2"/>
  <c r="G83" i="2"/>
  <c r="H83" i="2" s="1"/>
  <c r="E83" i="2"/>
  <c r="G82" i="2"/>
  <c r="H82" i="2" s="1"/>
  <c r="D82" i="2"/>
  <c r="E82" i="2" s="1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G50" i="2"/>
  <c r="H50" i="2" s="1"/>
  <c r="E50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B11" i="2" l="1"/>
  <c r="B10" i="2"/>
  <c r="B10" i="8"/>
  <c r="B9" i="8"/>
  <c r="D76" i="1"/>
  <c r="D72" i="1"/>
  <c r="D75" i="1"/>
  <c r="D71" i="1"/>
  <c r="D62" i="1"/>
  <c r="D58" i="1"/>
  <c r="D54" i="1"/>
  <c r="D50" i="1"/>
</calcChain>
</file>

<file path=xl/sharedStrings.xml><?xml version="1.0" encoding="utf-8"?>
<sst xmlns="http://schemas.openxmlformats.org/spreadsheetml/2006/main" count="2470" uniqueCount="246">
  <si>
    <t>Departamento Administrativo de Planeación</t>
  </si>
  <si>
    <t>Subdirección de Prospectiva, Información y Evaluación Estratégica</t>
  </si>
  <si>
    <t>Resultados generales</t>
  </si>
  <si>
    <t>Cuadro No.  1</t>
  </si>
  <si>
    <t>Cuadro No. 2</t>
  </si>
  <si>
    <t>Cuadro No. 3</t>
  </si>
  <si>
    <t>Cuadro No.  4</t>
  </si>
  <si>
    <t>Cuadro No.  5</t>
  </si>
  <si>
    <t>PIB corrientes y constantes</t>
  </si>
  <si>
    <t>Cuadro No. 6</t>
  </si>
  <si>
    <t>Cuadro No. 7</t>
  </si>
  <si>
    <t xml:space="preserve">PIB ramas de actividad </t>
  </si>
  <si>
    <t>Cuadro No. 8</t>
  </si>
  <si>
    <t>Cuadro No. 9</t>
  </si>
  <si>
    <t>Cuadro No. 10</t>
  </si>
  <si>
    <t>Cuadro No. 11</t>
  </si>
  <si>
    <t>Cuadro No. 12</t>
  </si>
  <si>
    <t>Composición porcentual del PIB y del Valor Agregado</t>
  </si>
  <si>
    <t xml:space="preserve"> </t>
  </si>
  <si>
    <t>Años</t>
  </si>
  <si>
    <t>Producto interno bruto total   (Millones de $)</t>
  </si>
  <si>
    <t>Población 1/</t>
  </si>
  <si>
    <t>Producto interno bruto por habitante (Pesos)</t>
  </si>
  <si>
    <t>A precios corrientes</t>
  </si>
  <si>
    <t>A precios Constantes</t>
  </si>
  <si>
    <t>2022pr</t>
  </si>
  <si>
    <t>Fuente: Departamento Administrativo de Planeación de Medellín</t>
  </si>
  <si>
    <t>1/ Poyecciones de población actualizadas por el DANE</t>
  </si>
  <si>
    <t>pr: cifra preliminar</t>
  </si>
  <si>
    <t>PIB, a precios corrientes                                    (Millones de $)</t>
  </si>
  <si>
    <t>Participación Medellín en PIB nacional (%)</t>
  </si>
  <si>
    <t>Participación Medellín  en población nacional (%)</t>
  </si>
  <si>
    <t>Nacional</t>
  </si>
  <si>
    <t>Medellín</t>
  </si>
  <si>
    <t>2021p</t>
  </si>
  <si>
    <t>PIB Nacional 2021p: cifra provisional y 2022pr: preliminar</t>
  </si>
  <si>
    <t xml:space="preserve">1/ Poyecciones de población DANE </t>
  </si>
  <si>
    <t>Nota: PIB Nacional tomado de la página web del DANE el 4 de diciembre de 2023</t>
  </si>
  <si>
    <t>PIB, a precios corrientes   (Millones de $)</t>
  </si>
  <si>
    <t>Participación Medellín en PIB Antioquia              (%)</t>
  </si>
  <si>
    <t>Participación Medellín en población Antioquia                 (%)</t>
  </si>
  <si>
    <t>Antioquia</t>
  </si>
  <si>
    <t>PIB de Antioquia 2021p: cifra provisional y 2022pr: preliminar</t>
  </si>
  <si>
    <t>Nota: PIB de Antioquia tomado de la página web del DANE el 4 de diciembre de 2023</t>
  </si>
  <si>
    <t>PIB Nacional y de Antioquia 2020p: cifra provisional y 2021pr: preliminar</t>
  </si>
  <si>
    <t xml:space="preserve">Nota: tasa de crecimiento nacional y de Antioquia tomado de la página </t>
  </si>
  <si>
    <t>web del DANE el 16 de agosto del 2022</t>
  </si>
  <si>
    <t>Pesos</t>
  </si>
  <si>
    <t xml:space="preserve">Fuente: Departamento Administrativo de Planeación de Medellín </t>
  </si>
  <si>
    <t>PIB Nacional y de Antioquia 2021p: cifra provisional y 2022pr: preliminar</t>
  </si>
  <si>
    <t>Nota: PIB por habitante Nacional y de Antioquia tomado de la página web</t>
  </si>
  <si>
    <t>del DANE el 4 de diciembre de 2023</t>
  </si>
  <si>
    <t>Millones de $</t>
  </si>
  <si>
    <t>Conceptos</t>
  </si>
  <si>
    <t>Producción</t>
  </si>
  <si>
    <t>Consumo intermedio</t>
  </si>
  <si>
    <t>Valor agregado bruto</t>
  </si>
  <si>
    <t>Remuneracion a los asalariados</t>
  </si>
  <si>
    <t>Excedente bruto de explotación</t>
  </si>
  <si>
    <t>Impuestos menos subvenciones sobre los productos</t>
  </si>
  <si>
    <t>Total producto interno bruto</t>
  </si>
  <si>
    <t xml:space="preserve">Ramas de actividad </t>
  </si>
  <si>
    <t>Precios corrientes (Millones de pesos)</t>
  </si>
  <si>
    <t>2015</t>
  </si>
  <si>
    <t>2016</t>
  </si>
  <si>
    <t>A. Agricultura, ganadería, silvicultura y pesca</t>
  </si>
  <si>
    <t>B. Explotación de minas y canteras</t>
  </si>
  <si>
    <t>C. Industrias manufactureras</t>
  </si>
  <si>
    <t>D. y E. Suministro de electricidad y gas; distribución de agua; recolección y tratamiento de aguas residuales; gestión de desechos y actividades de saneamiento</t>
  </si>
  <si>
    <t>F. Construcción</t>
  </si>
  <si>
    <t>G. Comercio al por mayor y al por menor; reparación de vehículos automotores y motocicletas</t>
  </si>
  <si>
    <t xml:space="preserve">H. Transporte y almacenamiento </t>
  </si>
  <si>
    <t>I. Alojamiento y servicios de comidas y bebidas</t>
  </si>
  <si>
    <t>J. Información y comunicaciones</t>
  </si>
  <si>
    <t>K. Actividades financieras y de seguros</t>
  </si>
  <si>
    <t>I. Actividades inmobiliarias</t>
  </si>
  <si>
    <t>M. y N. Actividades profesionales, científicas y técnicas; actividades de servicios administrativos y de apoyo</t>
  </si>
  <si>
    <t>O. Administración pública y defensa; planes de seguridad social de afiliación obligatoria</t>
  </si>
  <si>
    <t>P. Educación</t>
  </si>
  <si>
    <t>Q. Actividades de atención de la salud humana y de servicios sociales</t>
  </si>
  <si>
    <t>R. y S. Actividades artísticas, de entretenimiento y recreación y otras actividades de servicios; actividades de los hogares en calidad de empleadores</t>
  </si>
  <si>
    <t>Subtotal valor agregado</t>
  </si>
  <si>
    <t>Producto interno bruto</t>
  </si>
  <si>
    <t>Precios constantes de 2015 (Millones de pesos)</t>
  </si>
  <si>
    <t>Precios constantes del año anterior Millones de $</t>
  </si>
  <si>
    <t>L. Actividades inmobiliarias</t>
  </si>
  <si>
    <t>Cuadro No. 13</t>
  </si>
  <si>
    <t>Cuadro No. 14</t>
  </si>
  <si>
    <t>Actividades</t>
  </si>
  <si>
    <t>Actividades primarias *</t>
  </si>
  <si>
    <t>Actividades secundarias**</t>
  </si>
  <si>
    <t>Actividades terciarias***</t>
  </si>
  <si>
    <t>Total Valor agregado</t>
  </si>
  <si>
    <t>* Incluye las actividades de agricultura, ganadería, silvicultura y pesca; y explotación de minas y canteras</t>
  </si>
  <si>
    <t>** Incluye las actividades de industrias manufactureras y construcción</t>
  </si>
  <si>
    <t>*** Incluye las actividades de electricidad, gas y agua; comercio; reparación de vehículos automotores; transporte; alojamiento y servicios de comida; información y comunicaciones; actividades financieras y de seguros; actividades inmobiliarias; actividades profesionales, científicas y técnicas; actividades de servicios administrativos y de apoyo; administración pública ; educación; salud; actividades artísticas, de entretenimiento y recreación; actividades de los hogares individuales</t>
  </si>
  <si>
    <t>Cuadro No. 15</t>
  </si>
  <si>
    <t>Millones de pesos</t>
  </si>
  <si>
    <t>Ramas de actividad</t>
  </si>
  <si>
    <t xml:space="preserve">Consumo intermedio </t>
  </si>
  <si>
    <t>Valor agregado</t>
  </si>
  <si>
    <t>Remuneración a los asalariados</t>
  </si>
  <si>
    <t>Impuestos menos subvenciones sobre la producción</t>
  </si>
  <si>
    <t>Excedente de explotación</t>
  </si>
  <si>
    <t>D. Suministro de electricidad y gas</t>
  </si>
  <si>
    <t>E. Distribución de agua; evacuación y tratamiento de aguas residuales, gestión de desechos y actividades de saneamiento</t>
  </si>
  <si>
    <t>M. Actividades profesionales, científicas y técnicas</t>
  </si>
  <si>
    <t>N. Actividades de servicios administrativos y de apoyo</t>
  </si>
  <si>
    <t>R. Actividades artísticas, de entretenimiento y recreación y otras actividades de servicios</t>
  </si>
  <si>
    <t>S. Actividades de los hogares en calidad de empleadores</t>
  </si>
  <si>
    <t>Cuadro No. 16</t>
  </si>
  <si>
    <t>Cuadro No. 17</t>
  </si>
  <si>
    <t>Cuadro No. 18</t>
  </si>
  <si>
    <t>Cuadro No. 19</t>
  </si>
  <si>
    <t>Cuadro No. 20</t>
  </si>
  <si>
    <t>Cuadro No. 21</t>
  </si>
  <si>
    <t>Cuadro No. 22</t>
  </si>
  <si>
    <t>Cuadro No. 23</t>
  </si>
  <si>
    <t>Cuadro No. 24</t>
  </si>
  <si>
    <t>Cuadro No. 25</t>
  </si>
  <si>
    <t>1.  Productos de la agricultura</t>
  </si>
  <si>
    <t>2.  Animales vivos y productos animales</t>
  </si>
  <si>
    <t>3.  Actividades de apoyo a la agricultura y la ganadería</t>
  </si>
  <si>
    <t>4.  Productos de la silvicultura y la explotación forestal</t>
  </si>
  <si>
    <t>5.  Pescado y otros productos de la pesca</t>
  </si>
  <si>
    <t>6. Extraccion de otras minas y canteras</t>
  </si>
  <si>
    <t>7. Elaboración de productos alimenticios</t>
  </si>
  <si>
    <t>8-9. Elaboración de bebidas; elaboración de productos de tabaco</t>
  </si>
  <si>
    <t>10. Fabricación de productos textiles</t>
  </si>
  <si>
    <t>11. Confección de prendas de vestir</t>
  </si>
  <si>
    <t>12. Curtido y recurtido de cueros; fabricación de calzado; fabricación de artículos de viaje, maletas, bolsos de mano y artículos similares, y fabricación de artículos de talabartería y guarnicionería; adobo y teñido de pieles</t>
  </si>
  <si>
    <t>13. Transformación de la madera y fabricación de productos de madera y de corcho, excepto muebles; fabricación de artículos de cestería y espartería</t>
  </si>
  <si>
    <t>14. Fabricación de papel, cartón y productos de papel y cartón</t>
  </si>
  <si>
    <t>15. Actividades de impresión y de producción de copias a partir de grabaciones originales</t>
  </si>
  <si>
    <t>16. Coquización, fabricación de productos de la refinación del petróleo y actividad de mezcla de combustibles</t>
  </si>
  <si>
    <t>17. Fabricación de sustancias y productos químicos</t>
  </si>
  <si>
    <t>18. Fabricación de productos farmacéuticos, sustancias químicas medicinales y productos botánicos de uso farmacéutico</t>
  </si>
  <si>
    <t>19. Fabricación de productos de caucho y de plástico</t>
  </si>
  <si>
    <t>20. Fabricación de otros productos minerales no metálicos</t>
  </si>
  <si>
    <t>21. Fabricación de productos metalúrgicos básicos</t>
  </si>
  <si>
    <t>22. Fabricación de productos elaborados de metal, excepto maquinaria y equipo</t>
  </si>
  <si>
    <t>23-24-25-26. Fabricación de productos informáticos, electrónicos y ópticos; Fabricación de vehículos automotores, remolques y semirremolques; Otras industrias manufactureras; Instalación, mantenimiento y reparación especializado</t>
  </si>
  <si>
    <t>27. Fabricación de aparatos y equipo eléctrico</t>
  </si>
  <si>
    <t>28. Fabricación de maquinaria y equipo n.c.p.</t>
  </si>
  <si>
    <t>29. Fabricación de otros tipos de equipo de transporte</t>
  </si>
  <si>
    <t>30. Fabricación de muebles, colchones y somieres</t>
  </si>
  <si>
    <t>31. Generación, trasmisión, distribución y comercialización de energía eléctrica</t>
  </si>
  <si>
    <t>32. Gas distribuido</t>
  </si>
  <si>
    <t xml:space="preserve">33. Captación, tratamiento y distribución de agua  </t>
  </si>
  <si>
    <t>34. Evacuación y tratamiento de aguas residuales</t>
  </si>
  <si>
    <t>35. Recolección, tratamiento y disposición de desechos, recuperación de materiales y actividades de saneamiento ambiental</t>
  </si>
  <si>
    <t>36. Construcción de edificaciones</t>
  </si>
  <si>
    <t xml:space="preserve">37. Construcción de obras de ingeniería </t>
  </si>
  <si>
    <t>38. Actividades especializadas para la construcción de edificios y obras de ingeniería</t>
  </si>
  <si>
    <t>39. Comercio al por mayor y al por menor</t>
  </si>
  <si>
    <t>40. Mantenimiento y reparación de vehículos automotores y motocicletas</t>
  </si>
  <si>
    <t>41. Transporte terrestre</t>
  </si>
  <si>
    <t>42. Transporte aéreo</t>
  </si>
  <si>
    <t>43. Almacenamiento y actividades complementarias al transporte</t>
  </si>
  <si>
    <t>44. Actividades de correo y servicios de mensajería</t>
  </si>
  <si>
    <t>45. Alojamiento y servicios de comidas y bebidas</t>
  </si>
  <si>
    <t>46. Información y comunicaciones</t>
  </si>
  <si>
    <t>47. Actividades financieras y de seguros</t>
  </si>
  <si>
    <t>48. Actividades inmobiliarias</t>
  </si>
  <si>
    <t>49. Actividades profesionales, científicas y técnicas</t>
  </si>
  <si>
    <t>50. Actividades de servicios administrativos y de apoyo</t>
  </si>
  <si>
    <t>51. Administración pública y defensa; planes de seguridad social de afiliación obligatoria</t>
  </si>
  <si>
    <t>52. Educación de mercado</t>
  </si>
  <si>
    <t>53. Educación de no mercado</t>
  </si>
  <si>
    <t>54. Actividades de atención de la salud humana y de servicios sociales</t>
  </si>
  <si>
    <t>55. Actividades artísticas, de entretenimiento y recreación y otras actividades de servicios</t>
  </si>
  <si>
    <t>56. Actividades de los hogares en calidad de empleadores</t>
  </si>
  <si>
    <t>Cuadro No. 26</t>
  </si>
  <si>
    <t>Cuadro No. 27</t>
  </si>
  <si>
    <t>Cuadro No. 28</t>
  </si>
  <si>
    <t>Cuadro No. 29</t>
  </si>
  <si>
    <t>Cuadro No. 30</t>
  </si>
  <si>
    <t>Cuadro No. 31</t>
  </si>
  <si>
    <t>Cuadro No. 32</t>
  </si>
  <si>
    <t>Cuadro No. 33</t>
  </si>
  <si>
    <t>Cuadro No. 34</t>
  </si>
  <si>
    <t>Cuadro No. 35</t>
  </si>
  <si>
    <t>Cuadro No. 36</t>
  </si>
  <si>
    <t>Cuadro No. 37</t>
  </si>
  <si>
    <t>Cuadro No. 38</t>
  </si>
  <si>
    <t>Cuadro No. 39</t>
  </si>
  <si>
    <t>Cuadro No. 40</t>
  </si>
  <si>
    <t>Cuadro No. 41</t>
  </si>
  <si>
    <t>Cuadro No. 42</t>
  </si>
  <si>
    <t>Cuadro No. 43</t>
  </si>
  <si>
    <t>Cuadro No. 44</t>
  </si>
  <si>
    <t>Cuadro No. 45</t>
  </si>
  <si>
    <t>Cuadro No. 46</t>
  </si>
  <si>
    <t>Cuadro No. 47</t>
  </si>
  <si>
    <t>Cuadro No. 48</t>
  </si>
  <si>
    <t>Cuadro No. 49</t>
  </si>
  <si>
    <t>Cuadro No. 50</t>
  </si>
  <si>
    <t>2005-2023pr  Base 2015</t>
  </si>
  <si>
    <t>Cuenta de producción y generación del ingreso, según ramas de actividad económica, a precios corrientes 2005-2023pr base 2015</t>
  </si>
  <si>
    <t>Cuenta de producción y generación del ingreso, según ramas de actividad económica, a precios constantes 2005-2023pr base 2015</t>
  </si>
  <si>
    <t>2005 - 2023pr</t>
  </si>
  <si>
    <t>2023pr</t>
  </si>
  <si>
    <t>Cuadros No. 15 al 33</t>
  </si>
  <si>
    <t>Cuadro No. 51</t>
  </si>
  <si>
    <t>Cuadro No. 52</t>
  </si>
  <si>
    <t>Cuadros No. 34 al 52</t>
  </si>
  <si>
    <t>BASE 2015 - 2005 - 2023pr</t>
  </si>
  <si>
    <t>MEDELLÍN. PRODUCTO INTERNO BRUTO TOTAL Y POR HABITANTE. BASE 2015- 2005 - 2023pr</t>
  </si>
  <si>
    <t>MEDELLÍN. PRODUCTO INTERNO BRUTO A PRECIOS CORRIENTES. BASE 2015 - 2005 - 2023pr</t>
  </si>
  <si>
    <t>MEDELLÍN. PRODUCTO INTERNO BRUTO A PRECIOS CONSTANTES. BASE 2015 - AÑO DE REFERENCIA 2015 - 2005 - 2023pr</t>
  </si>
  <si>
    <t>MEDELLÍN. PRODUCTO INTERNO BRUTO POR RAMAS DE ACTIVIDAD ECONÓMICA, A PRECIOS CORRIENTES. BASE 2015 - 2005 - 2023pr</t>
  </si>
  <si>
    <t>MEDELLÍN. VARIACIÓN PORCENTUAL ANUAL A PRECIOS CONSTANTES POR RAMAS DE ACTIVIDAD ECONÓMICA. BASE 2015 - 2005 - 2023pr</t>
  </si>
  <si>
    <t>MEDELLÍN. PRODUCTO INTERNO BRUTO POR RAMAS DE ACTIVIDAD ECONÓMICA, A PRECIOS CONSTANTES DEL AÑO ANTERIOR. BASE 2015 - 2005 - 2023pr</t>
  </si>
  <si>
    <t>MEDELLÍN. CONTRIBUCIÓN AL CRECIMIENTO DEL PRODUCTO INTERNO BRUTO POR RAMAS DE ACTIVIDAD ECONÓMICA. BASE 2015. 2005 - 2023pr</t>
  </si>
  <si>
    <t>MEDELLÍN. COMPOSICIÓN PORCENTUAL DEL PRODUCTO INTERNO BRUTO POR RAMAS DE ACTIVIDAD ECONÓMICA, A PRECIOS CORRIENTES. BASE 2015</t>
  </si>
  <si>
    <t>MEDELLÍN. COMPOSICIÓN PORCENTUAL DEL VALOR AGREGADO POR GRANDES ACTIVIDADES ECONÓMICAS, A PRECIOS CORRIENTES. BASE 2015</t>
  </si>
  <si>
    <t>A PRECIOS CORRIENTES. BASE 2015 - 2005</t>
  </si>
  <si>
    <t>A PRECIOS CORRIENTES. BASE 2015 - 2006</t>
  </si>
  <si>
    <t>MEDELLÍN. CUENTA DE PRODUCCIÓN Y GENERACIÓN DEL INGRESO RETROPOLADA, SEGÚN RAMAS DE ACTIVIDAD ECONÓMICA,</t>
  </si>
  <si>
    <t xml:space="preserve">MEDELLÍN. CUENTA DE PRODUCCIÓN Y GENERACIÓN DEL INGRESO RETROPOLADA, SEGÚN RAMAS DE ACTIVIDAD ECONÓMICA, </t>
  </si>
  <si>
    <t>A PRECIOS CORRIENTES. BASE 2015 - 2007</t>
  </si>
  <si>
    <t>A PRECIOS CORRIENTES. BASE 2015 -2008</t>
  </si>
  <si>
    <t>A PRECIOS CORRIENTES. BASE 2015 - 2009</t>
  </si>
  <si>
    <t>MEDELLÍN. PRODUCTO INTERNO BRUTO TOTAL Y POR HABITANTE</t>
  </si>
  <si>
    <t xml:space="preserve">MEDELLÍN </t>
  </si>
  <si>
    <t>PIB POR HABITANTE, NACIONAL, DE ANTIOQUIA Y  DE MEDELLÍN, A PRECIOS CORRIENTES</t>
  </si>
  <si>
    <t xml:space="preserve">MEDELLÍN. PRODUCTO INTERNO BRUTO A PRECIOS CORRIENTES </t>
  </si>
  <si>
    <t>MEDELLÍN. PRODUCTO INTERNO BRUTO A PRECIOS CONSTANTES</t>
  </si>
  <si>
    <t>PARTICIPACIÓN DE MEDELLÍN EN EL PIB Y EN LA POBLACIÓN NACIONAL</t>
  </si>
  <si>
    <t>PARTICIPACIÓN DE MEDELLÍN EN EL PIB Y EN LA POBLACIÓN DE ANTIOQUIA</t>
  </si>
  <si>
    <t>EVOLUCIÓN REAL DEL PIB  NACIONAL, DE ANTIOQUIA Y DE MEDELLÍN. BASE 2015 - 2006 - 2023pr</t>
  </si>
  <si>
    <t>PIB POR HABITANTE, NACIONAL, DE ANTIOQUIA Y DE MEDELLÍN, A PRECIOS CORRIENTES.</t>
  </si>
  <si>
    <t>MEDELLÍN. CUENTA DE PRODUCCIÓN Y GENERACIÓN DEL INGRESO RETROPOLADA, SEGÚN RAMAS DE ACTIVIDAD ECONÓMICA, A PRECIOS CORRIENTES. BASE 2015 - 2014</t>
  </si>
  <si>
    <t>EVOLUCIÓN REAL DEL PIB  NACIONAL, DE ANTIOQUIA Y DE</t>
  </si>
  <si>
    <t>MEDELLÍN. PRODUCTO INTERNO BRUTO POR RAMAS DE ACTIVIDAD ECONÓMICA, A PRECIOS CONSTANTES. BASE 2015- AÑO DE REFERENCIA 2015 - 2005 - 2023pr</t>
  </si>
  <si>
    <t>PARTICIPACIÓN DE MEDELLÍN EN EL PIB Y EN LA POBLACIÓN NACIONAL. BASE 2015</t>
  </si>
  <si>
    <t>PARTICIPACIÓN DE MEDELLÍN EN EL PIB Y EN LA POBLACIÓN DE ANTIOQUIA. BASE 2015</t>
  </si>
  <si>
    <t>Impuestos sobre la PRODUCCIÓN</t>
  </si>
  <si>
    <t>MEDELLÍN. CUENTA DE PRODUCCIÓN Y GENERACIÓN DEL INGRESO RETROPOLADA, SEGÚN RAMAS DE ACTIVIDAD ECONÓMICA, A PRECIOS CORRIENTES. BASE 2015 - 2010</t>
  </si>
  <si>
    <t>MEDELLÍN. CUENTA DE PRODUCCIÓN Y GENERACIÓN DEL INGRESO RETROPOLADA, SEGÚN RAMAS DE ACTIVIDAD ECONÓMICA, A PRECIOS CORRIENTES. BASE 2015 - 2011</t>
  </si>
  <si>
    <t>MEDELLÍN. CUENTA DE PRODUCCIÓN Y GENERACIÓN DEL INGRESO RETROPOLADA, SEGÚN RAMAS DE ACTIVIDAD ECONÓMICA, A PRECIOS CORRIENTES. BASE 2015 - 2012</t>
  </si>
  <si>
    <t>MEDELLÍN. CUENTA DE PRODUCCIÓN Y GENERACIÓN DEL INGRESO RETROPOLADA, SEGÚN RAMAS DE ACTIVIDAD ECONÓMICA, A PRECIOS CORRIENTES. BASE 2015 - 2013</t>
  </si>
  <si>
    <t>MEDELLÍN. CUENTA DE PRODUCCIÓN Y GENERACIÓN DEL INGRESO, SEGÚN RAMAS DE ACTIVIDAD ECONÓMICA, A PRECIOS CORRIENTES. BASE 2015 - 2015</t>
  </si>
  <si>
    <t>MEDELLÍN. CUENTA DE PRODUCCIÓN Y GENERACIÓN DEL INGRESO, SEGÚN RAMAS DE ACTIVIDAD ECONÓMICA, A PRECIOS CORRIENTES. BASE 2015</t>
  </si>
  <si>
    <t>MEDELLÍN. CUENTA DE PRODUCCIÓN Y GENERACIÓN DEL INGRESO RETROPOLADA, SEGÚN RAMAS DE ACTIVIDAD ECONÓMICA, A PRECIOS CONSTANTES. AÑO DE REFERENCIA 2015</t>
  </si>
  <si>
    <t>MEDELLÍN. CUENTA DE PRODUCCIÓN Y GENERACIÓN DEL INGRESO, SEGÚN RAMAS DE ACTIVIDAD ECONÓMICA, A PRECIOS CONSTANTES POR ENCADENAMIENTO, AÑO DE REFERENCIA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</si>
</sst>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0\ _P_t_s_-;\-* #,##0.00\ _P_t_s_-;_-* &quot;-&quot;??\ _P_t_s_-;_-@_-"/>
    <numFmt numFmtId="168" formatCode="&quot;$&quot;\ #,##0.00;[Red]&quot;$&quot;\ \-#,##0.00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([$€]\ * #,##0.00_);_([$€]\ * \(#,##0.00\);_([$€]\ * &quot;-&quot;??_);_(@_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System"/>
      <family val="2"/>
    </font>
    <font>
      <b/>
      <sz val="18"/>
      <color theme="3"/>
      <name val="Calibri Light"/>
      <family val="2"/>
      <scheme val="major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name val="Arial"/>
      <family val="2"/>
    </font>
    <font>
      <b/>
      <sz val="11"/>
      <color rgb="FF528DA5"/>
      <name val="Arial"/>
      <family val="2"/>
    </font>
    <font>
      <b/>
      <sz val="11"/>
      <color theme="1" tint="0.499984740745262"/>
      <name val="Arial"/>
      <family val="2"/>
    </font>
    <font>
      <sz val="11"/>
      <color rgb="FFAE007E"/>
      <name val="Arial"/>
      <family val="2"/>
    </font>
    <font>
      <b/>
      <u/>
      <sz val="11"/>
      <color theme="10"/>
      <name val="Arial"/>
      <family val="2"/>
    </font>
    <font>
      <b/>
      <sz val="11"/>
      <color rgb="FFAE007E"/>
      <name val="Arial"/>
      <family val="2"/>
    </font>
    <font>
      <b/>
      <sz val="11"/>
      <color rgb="FF0070C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theme="8"/>
      <name val="Arial"/>
      <family val="2"/>
    </font>
    <font>
      <sz val="10"/>
      <color theme="8"/>
      <name val="Arial"/>
      <family val="2"/>
    </font>
    <font>
      <b/>
      <sz val="14"/>
      <color theme="8"/>
      <name val="Arial"/>
      <family val="2"/>
    </font>
    <font>
      <b/>
      <sz val="12"/>
      <color theme="8"/>
      <name val="Arial"/>
      <family val="2"/>
    </font>
    <font>
      <b/>
      <sz val="8.5"/>
      <name val="Arial"/>
      <family val="2"/>
    </font>
    <font>
      <b/>
      <sz val="8.5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.5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indexed="64"/>
      </top>
      <bottom/>
      <diagonal/>
    </border>
    <border>
      <left style="thin">
        <color theme="2"/>
      </left>
      <right/>
      <top/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thin">
        <color indexed="64"/>
      </top>
      <bottom/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/>
      <top/>
      <bottom style="thin">
        <color indexed="64"/>
      </bottom>
      <diagonal/>
    </border>
    <border>
      <left/>
      <right style="thin">
        <color theme="2" tint="-9.9978637043366805E-2"/>
      </right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</borders>
  <cellStyleXfs count="398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1" fillId="0" borderId="0"/>
    <xf numFmtId="167" fontId="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5" fillId="0" borderId="0"/>
    <xf numFmtId="0" fontId="6" fillId="0" borderId="0"/>
    <xf numFmtId="0" fontId="6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28" fillId="0" borderId="0" applyFont="0" applyFill="0" applyBorder="0" applyAlignment="0" applyProtection="0"/>
    <xf numFmtId="0" fontId="1" fillId="0" borderId="0"/>
    <xf numFmtId="168" fontId="6" fillId="0" borderId="0" applyFont="0" applyFill="0" applyBorder="0" applyAlignment="0" applyProtection="0"/>
    <xf numFmtId="0" fontId="3" fillId="18" borderId="0" applyNumberFormat="0" applyBorder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5" fillId="2" borderId="0" applyNumberFormat="0" applyBorder="0" applyAlignment="0" applyProtection="0"/>
    <xf numFmtId="0" fontId="16" fillId="6" borderId="7" applyNumberFormat="0" applyAlignment="0" applyProtection="0"/>
    <xf numFmtId="0" fontId="17" fillId="7" borderId="10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20" fillId="5" borderId="7" applyNumberFormat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3" fillId="8" borderId="11" applyNumberFormat="0" applyFont="0" applyAlignment="0" applyProtection="0"/>
    <xf numFmtId="0" fontId="23" fillId="6" borderId="8" applyNumberForma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19" fillId="0" borderId="6" applyNumberFormat="0" applyFill="0" applyAlignment="0" applyProtection="0"/>
    <xf numFmtId="0" fontId="27" fillId="0" borderId="12" applyNumberFormat="0" applyFill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28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30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47" borderId="13" applyNumberFormat="0" applyAlignment="0" applyProtection="0"/>
    <xf numFmtId="0" fontId="36" fillId="47" borderId="13" applyNumberFormat="0" applyAlignment="0" applyProtection="0"/>
    <xf numFmtId="0" fontId="36" fillId="47" borderId="13" applyNumberFormat="0" applyAlignment="0" applyProtection="0"/>
    <xf numFmtId="0" fontId="36" fillId="47" borderId="13" applyNumberFormat="0" applyAlignment="0" applyProtection="0"/>
    <xf numFmtId="0" fontId="37" fillId="48" borderId="14" applyNumberFormat="0" applyAlignment="0" applyProtection="0"/>
    <xf numFmtId="0" fontId="37" fillId="48" borderId="14" applyNumberFormat="0" applyAlignment="0" applyProtection="0"/>
    <xf numFmtId="0" fontId="37" fillId="48" borderId="14" applyNumberFormat="0" applyAlignment="0" applyProtection="0"/>
    <xf numFmtId="0" fontId="37" fillId="48" borderId="14" applyNumberFormat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40" fillId="38" borderId="13" applyNumberFormat="0" applyAlignment="0" applyProtection="0"/>
    <xf numFmtId="0" fontId="40" fillId="38" borderId="13" applyNumberFormat="0" applyAlignment="0" applyProtection="0"/>
    <xf numFmtId="0" fontId="40" fillId="38" borderId="13" applyNumberFormat="0" applyAlignment="0" applyProtection="0"/>
    <xf numFmtId="0" fontId="40" fillId="38" borderId="13" applyNumberFormat="0" applyAlignment="0" applyProtection="0"/>
    <xf numFmtId="172" fontId="28" fillId="0" borderId="0" applyFont="0" applyFill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2" fillId="53" borderId="0" applyNumberFormat="0" applyBorder="0" applyAlignment="0" applyProtection="0"/>
    <xf numFmtId="0" fontId="6" fillId="0" borderId="0"/>
    <xf numFmtId="0" fontId="6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6" fillId="0" borderId="0"/>
    <xf numFmtId="0" fontId="28" fillId="54" borderId="17" applyNumberFormat="0" applyFont="0" applyAlignment="0" applyProtection="0"/>
    <xf numFmtId="0" fontId="28" fillId="54" borderId="17" applyNumberFormat="0" applyFont="0" applyAlignment="0" applyProtection="0"/>
    <xf numFmtId="0" fontId="28" fillId="54" borderId="17" applyNumberFormat="0" applyFont="0" applyAlignment="0" applyProtection="0"/>
    <xf numFmtId="0" fontId="28" fillId="54" borderId="17" applyNumberFormat="0" applyFont="0" applyAlignment="0" applyProtection="0"/>
    <xf numFmtId="0" fontId="28" fillId="54" borderId="17" applyNumberFormat="0" applyFont="0" applyAlignment="0" applyProtection="0"/>
    <xf numFmtId="0" fontId="43" fillId="47" borderId="18" applyNumberFormat="0" applyAlignment="0" applyProtection="0"/>
    <xf numFmtId="0" fontId="43" fillId="47" borderId="18" applyNumberFormat="0" applyAlignment="0" applyProtection="0"/>
    <xf numFmtId="0" fontId="43" fillId="47" borderId="18" applyNumberFormat="0" applyAlignment="0" applyProtection="0"/>
    <xf numFmtId="0" fontId="43" fillId="47" borderId="18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0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170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6" fillId="0" borderId="0"/>
    <xf numFmtId="170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0" fillId="0" borderId="0"/>
    <xf numFmtId="41" fontId="6" fillId="0" borderId="0" applyFont="0" applyFill="0" applyBorder="0" applyAlignment="0" applyProtection="0"/>
    <xf numFmtId="0" fontId="30" fillId="0" borderId="0"/>
  </cellStyleXfs>
  <cellXfs count="436">
    <xf numFmtId="0" fontId="0" fillId="0" borderId="0" xfId="0"/>
    <xf numFmtId="0" fontId="6" fillId="0" borderId="0" xfId="0" applyFont="1"/>
    <xf numFmtId="0" fontId="4" fillId="0" borderId="0" xfId="0" applyFont="1"/>
    <xf numFmtId="0" fontId="4" fillId="55" borderId="0" xfId="0" applyFont="1" applyFill="1" applyBorder="1"/>
    <xf numFmtId="3" fontId="4" fillId="55" borderId="0" xfId="0" applyNumberFormat="1" applyFont="1" applyFill="1" applyBorder="1" applyAlignment="1">
      <alignment vertical="center"/>
    </xf>
    <xf numFmtId="0" fontId="29" fillId="55" borderId="0" xfId="0" applyFont="1" applyFill="1" applyBorder="1" applyAlignment="1">
      <alignment vertical="center"/>
    </xf>
    <xf numFmtId="0" fontId="29" fillId="55" borderId="0" xfId="0" applyFont="1" applyFill="1"/>
    <xf numFmtId="0" fontId="4" fillId="55" borderId="0" xfId="0" applyFont="1" applyFill="1"/>
    <xf numFmtId="3" fontId="49" fillId="55" borderId="0" xfId="0" applyNumberFormat="1" applyFont="1" applyFill="1" applyBorder="1" applyAlignment="1">
      <alignment vertical="center"/>
    </xf>
    <xf numFmtId="0" fontId="50" fillId="55" borderId="0" xfId="0" applyFont="1" applyFill="1" applyBorder="1"/>
    <xf numFmtId="0" fontId="51" fillId="55" borderId="0" xfId="0" applyFont="1" applyFill="1" applyBorder="1"/>
    <xf numFmtId="3" fontId="51" fillId="55" borderId="0" xfId="0" applyNumberFormat="1" applyFont="1" applyFill="1" applyBorder="1" applyAlignment="1">
      <alignment vertical="center"/>
    </xf>
    <xf numFmtId="3" fontId="53" fillId="55" borderId="0" xfId="0" applyNumberFormat="1" applyFont="1" applyFill="1" applyBorder="1" applyAlignment="1">
      <alignment vertical="center"/>
    </xf>
    <xf numFmtId="0" fontId="4" fillId="55" borderId="0" xfId="0" applyFont="1" applyFill="1" applyBorder="1" applyAlignment="1">
      <alignment vertical="center"/>
    </xf>
    <xf numFmtId="164" fontId="29" fillId="55" borderId="0" xfId="0" applyNumberFormat="1" applyFont="1" applyFill="1" applyBorder="1" applyAlignment="1">
      <alignment vertical="center"/>
    </xf>
    <xf numFmtId="3" fontId="50" fillId="55" borderId="0" xfId="0" applyNumberFormat="1" applyFont="1" applyFill="1" applyBorder="1"/>
    <xf numFmtId="0" fontId="53" fillId="55" borderId="0" xfId="0" applyFont="1" applyFill="1" applyBorder="1" applyAlignment="1">
      <alignment horizontal="left" vertical="center"/>
    </xf>
    <xf numFmtId="0" fontId="51" fillId="55" borderId="0" xfId="0" applyFont="1" applyFill="1" applyBorder="1" applyAlignment="1">
      <alignment vertical="center"/>
    </xf>
    <xf numFmtId="0" fontId="48" fillId="55" borderId="0" xfId="0" applyFont="1" applyFill="1" applyBorder="1"/>
    <xf numFmtId="0" fontId="52" fillId="55" borderId="0" xfId="1" applyFont="1" applyFill="1" applyBorder="1" applyAlignment="1">
      <alignment horizontal="left" vertical="center" wrapText="1"/>
    </xf>
    <xf numFmtId="0" fontId="48" fillId="55" borderId="0" xfId="0" applyFont="1" applyFill="1" applyBorder="1" applyAlignment="1">
      <alignment horizontal="left"/>
    </xf>
    <xf numFmtId="0" fontId="29" fillId="55" borderId="0" xfId="0" applyFont="1" applyFill="1" applyBorder="1"/>
    <xf numFmtId="0" fontId="29" fillId="0" borderId="0" xfId="0" applyFont="1"/>
    <xf numFmtId="0" fontId="4" fillId="57" borderId="0" xfId="0" applyFont="1" applyFill="1" applyBorder="1"/>
    <xf numFmtId="0" fontId="52" fillId="57" borderId="0" xfId="1" applyFont="1" applyFill="1" applyBorder="1"/>
    <xf numFmtId="0" fontId="48" fillId="57" borderId="0" xfId="0" applyFont="1" applyFill="1" applyBorder="1"/>
    <xf numFmtId="0" fontId="52" fillId="57" borderId="0" xfId="1" applyFont="1" applyFill="1" applyBorder="1" applyAlignment="1">
      <alignment horizontal="left" vertical="center"/>
    </xf>
    <xf numFmtId="0" fontId="52" fillId="57" borderId="0" xfId="1" applyFont="1" applyFill="1" applyBorder="1" applyAlignment="1">
      <alignment horizontal="left" vertical="center" wrapText="1"/>
    </xf>
    <xf numFmtId="3" fontId="54" fillId="55" borderId="0" xfId="0" applyNumberFormat="1" applyFont="1" applyFill="1" applyBorder="1" applyAlignment="1">
      <alignment vertical="center"/>
    </xf>
    <xf numFmtId="3" fontId="54" fillId="55" borderId="0" xfId="0" applyNumberFormat="1" applyFont="1" applyFill="1" applyBorder="1"/>
    <xf numFmtId="0" fontId="29" fillId="55" borderId="22" xfId="0" applyFont="1" applyFill="1" applyBorder="1"/>
    <xf numFmtId="0" fontId="4" fillId="55" borderId="23" xfId="0" applyFont="1" applyFill="1" applyBorder="1"/>
    <xf numFmtId="0" fontId="4" fillId="55" borderId="24" xfId="0" applyFont="1" applyFill="1" applyBorder="1"/>
    <xf numFmtId="0" fontId="29" fillId="55" borderId="25" xfId="0" applyFont="1" applyFill="1" applyBorder="1"/>
    <xf numFmtId="0" fontId="4" fillId="55" borderId="26" xfId="0" applyFont="1" applyFill="1" applyBorder="1"/>
    <xf numFmtId="0" fontId="29" fillId="55" borderId="25" xfId="0" applyFont="1" applyFill="1" applyBorder="1" applyAlignment="1">
      <alignment vertical="center"/>
    </xf>
    <xf numFmtId="0" fontId="48" fillId="55" borderId="25" xfId="0" applyFont="1" applyFill="1" applyBorder="1" applyAlignment="1">
      <alignment horizontal="center" vertical="center"/>
    </xf>
    <xf numFmtId="0" fontId="48" fillId="57" borderId="25" xfId="0" applyFont="1" applyFill="1" applyBorder="1" applyAlignment="1">
      <alignment horizontal="center" vertical="center"/>
    </xf>
    <xf numFmtId="0" fontId="4" fillId="57" borderId="26" xfId="0" applyFont="1" applyFill="1" applyBorder="1"/>
    <xf numFmtId="0" fontId="48" fillId="55" borderId="25" xfId="0" applyFont="1" applyFill="1" applyBorder="1" applyAlignment="1">
      <alignment horizontal="center"/>
    </xf>
    <xf numFmtId="0" fontId="29" fillId="55" borderId="27" xfId="0" applyFont="1" applyFill="1" applyBorder="1"/>
    <xf numFmtId="0" fontId="4" fillId="55" borderId="28" xfId="0" applyFont="1" applyFill="1" applyBorder="1"/>
    <xf numFmtId="0" fontId="4" fillId="55" borderId="29" xfId="0" applyFont="1" applyFill="1" applyBorder="1"/>
    <xf numFmtId="0" fontId="48" fillId="55" borderId="27" xfId="0" applyFont="1" applyFill="1" applyBorder="1" applyAlignment="1">
      <alignment horizontal="center" vertical="center"/>
    </xf>
    <xf numFmtId="0" fontId="48" fillId="55" borderId="28" xfId="0" applyFont="1" applyFill="1" applyBorder="1" applyAlignment="1">
      <alignment horizontal="center" vertical="center"/>
    </xf>
    <xf numFmtId="0" fontId="29" fillId="55" borderId="23" xfId="0" applyFont="1" applyFill="1" applyBorder="1"/>
    <xf numFmtId="0" fontId="29" fillId="55" borderId="24" xfId="0" applyFont="1" applyFill="1" applyBorder="1"/>
    <xf numFmtId="0" fontId="29" fillId="55" borderId="26" xfId="0" applyFont="1" applyFill="1" applyBorder="1"/>
    <xf numFmtId="0" fontId="6" fillId="55" borderId="0" xfId="0" applyFont="1" applyFill="1" applyBorder="1" applyAlignment="1">
      <alignment vertical="center"/>
    </xf>
    <xf numFmtId="0" fontId="6" fillId="55" borderId="25" xfId="0" applyFont="1" applyFill="1" applyBorder="1" applyAlignment="1">
      <alignment vertical="center"/>
    </xf>
    <xf numFmtId="0" fontId="55" fillId="55" borderId="30" xfId="0" applyFont="1" applyFill="1" applyBorder="1" applyAlignment="1">
      <alignment horizontal="center" vertical="center"/>
    </xf>
    <xf numFmtId="0" fontId="55" fillId="55" borderId="2" xfId="0" applyFont="1" applyFill="1" applyBorder="1" applyAlignment="1">
      <alignment horizontal="center" vertical="center" wrapText="1"/>
    </xf>
    <xf numFmtId="0" fontId="55" fillId="55" borderId="1" xfId="0" applyFont="1" applyFill="1" applyBorder="1" applyAlignment="1">
      <alignment horizontal="center" vertical="center"/>
    </xf>
    <xf numFmtId="0" fontId="55" fillId="55" borderId="31" xfId="0" applyFont="1" applyFill="1" applyBorder="1" applyAlignment="1">
      <alignment horizontal="center" vertical="center"/>
    </xf>
    <xf numFmtId="0" fontId="55" fillId="55" borderId="3" xfId="0" applyFont="1" applyFill="1" applyBorder="1" applyAlignment="1">
      <alignment horizontal="center" vertical="center" wrapText="1"/>
    </xf>
    <xf numFmtId="0" fontId="55" fillId="55" borderId="3" xfId="0" applyFont="1" applyFill="1" applyBorder="1" applyAlignment="1">
      <alignment horizontal="center" vertical="center"/>
    </xf>
    <xf numFmtId="0" fontId="10" fillId="55" borderId="0" xfId="0" applyFont="1" applyFill="1" applyBorder="1" applyAlignment="1">
      <alignment vertical="center"/>
    </xf>
    <xf numFmtId="3" fontId="5" fillId="55" borderId="0" xfId="0" applyNumberFormat="1" applyFont="1" applyFill="1" applyBorder="1" applyAlignment="1">
      <alignment vertical="center"/>
    </xf>
    <xf numFmtId="3" fontId="5" fillId="55" borderId="0" xfId="0" applyNumberFormat="1" applyFont="1" applyFill="1" applyBorder="1" applyAlignment="1">
      <alignment horizontal="center" vertical="center"/>
    </xf>
    <xf numFmtId="3" fontId="56" fillId="55" borderId="0" xfId="0" applyNumberFormat="1" applyFont="1" applyFill="1" applyBorder="1" applyAlignment="1">
      <alignment horizontal="center" vertical="center"/>
    </xf>
    <xf numFmtId="0" fontId="56" fillId="55" borderId="0" xfId="0" applyFont="1" applyFill="1" applyBorder="1" applyAlignment="1">
      <alignment horizontal="center" vertical="center"/>
    </xf>
    <xf numFmtId="0" fontId="5" fillId="55" borderId="0" xfId="0" applyFont="1" applyFill="1" applyBorder="1" applyAlignment="1">
      <alignment horizontal="center" vertical="center"/>
    </xf>
    <xf numFmtId="0" fontId="10" fillId="55" borderId="30" xfId="0" applyFont="1" applyFill="1" applyBorder="1" applyAlignment="1">
      <alignment vertical="center" wrapText="1"/>
    </xf>
    <xf numFmtId="0" fontId="10" fillId="55" borderId="1" xfId="0" applyFont="1" applyFill="1" applyBorder="1" applyAlignment="1">
      <alignment vertical="center" wrapText="1"/>
    </xf>
    <xf numFmtId="0" fontId="10" fillId="55" borderId="0" xfId="0" applyFont="1" applyFill="1" applyBorder="1" applyAlignment="1">
      <alignment vertical="center" wrapText="1"/>
    </xf>
    <xf numFmtId="0" fontId="10" fillId="55" borderId="25" xfId="0" applyFont="1" applyFill="1" applyBorder="1" applyAlignment="1">
      <alignment vertical="center"/>
    </xf>
    <xf numFmtId="3" fontId="10" fillId="55" borderId="25" xfId="0" applyNumberFormat="1" applyFont="1" applyFill="1" applyBorder="1" applyAlignment="1">
      <alignment vertical="center"/>
    </xf>
    <xf numFmtId="166" fontId="6" fillId="55" borderId="0" xfId="6" applyNumberFormat="1" applyFont="1" applyFill="1" applyBorder="1" applyAlignment="1">
      <alignment vertical="center"/>
    </xf>
    <xf numFmtId="0" fontId="56" fillId="55" borderId="25" xfId="0" applyFont="1" applyFill="1" applyBorder="1" applyAlignment="1">
      <alignment vertical="center"/>
    </xf>
    <xf numFmtId="0" fontId="56" fillId="55" borderId="0" xfId="0" applyFont="1" applyFill="1" applyBorder="1" applyAlignment="1">
      <alignment vertical="center"/>
    </xf>
    <xf numFmtId="0" fontId="55" fillId="55" borderId="1" xfId="0" applyFont="1" applyFill="1" applyBorder="1" applyAlignment="1">
      <alignment horizontal="center" vertical="center" wrapText="1"/>
    </xf>
    <xf numFmtId="0" fontId="55" fillId="55" borderId="3" xfId="0" applyFont="1" applyFill="1" applyBorder="1" applyAlignment="1">
      <alignment horizontal="center" vertical="center" wrapText="1"/>
    </xf>
    <xf numFmtId="0" fontId="10" fillId="55" borderId="31" xfId="0" applyFont="1" applyFill="1" applyBorder="1" applyAlignment="1">
      <alignment horizontal="center" vertical="center"/>
    </xf>
    <xf numFmtId="0" fontId="55" fillId="55" borderId="32" xfId="0" applyFont="1" applyFill="1" applyBorder="1" applyAlignment="1">
      <alignment horizontal="center" vertical="center"/>
    </xf>
    <xf numFmtId="0" fontId="55" fillId="55" borderId="2" xfId="0" applyFont="1" applyFill="1" applyBorder="1" applyAlignment="1">
      <alignment horizontal="center" vertical="center" wrapText="1"/>
    </xf>
    <xf numFmtId="164" fontId="5" fillId="55" borderId="0" xfId="0" applyNumberFormat="1" applyFont="1" applyFill="1" applyBorder="1" applyAlignment="1">
      <alignment horizontal="center" vertical="center"/>
    </xf>
    <xf numFmtId="4" fontId="56" fillId="55" borderId="0" xfId="0" applyNumberFormat="1" applyFont="1" applyFill="1" applyBorder="1" applyAlignment="1">
      <alignment horizontal="center" vertical="center"/>
    </xf>
    <xf numFmtId="0" fontId="10" fillId="55" borderId="25" xfId="0" applyFont="1" applyFill="1" applyBorder="1" applyAlignment="1">
      <alignment vertical="center" wrapText="1"/>
    </xf>
    <xf numFmtId="0" fontId="10" fillId="55" borderId="0" xfId="0" applyFont="1" applyFill="1" applyBorder="1" applyAlignment="1">
      <alignment vertical="center" wrapText="1"/>
    </xf>
    <xf numFmtId="0" fontId="55" fillId="55" borderId="0" xfId="0" applyFont="1" applyFill="1" applyBorder="1" applyAlignment="1">
      <alignment vertical="center"/>
    </xf>
    <xf numFmtId="3" fontId="6" fillId="55" borderId="0" xfId="0" applyNumberFormat="1" applyFont="1" applyFill="1" applyBorder="1" applyAlignment="1">
      <alignment vertical="center"/>
    </xf>
    <xf numFmtId="0" fontId="6" fillId="55" borderId="27" xfId="0" applyFont="1" applyFill="1" applyBorder="1" applyAlignment="1">
      <alignment vertical="center"/>
    </xf>
    <xf numFmtId="0" fontId="6" fillId="55" borderId="28" xfId="0" applyFont="1" applyFill="1" applyBorder="1" applyAlignment="1">
      <alignment vertical="center"/>
    </xf>
    <xf numFmtId="0" fontId="29" fillId="55" borderId="29" xfId="0" applyFont="1" applyFill="1" applyBorder="1"/>
    <xf numFmtId="0" fontId="58" fillId="55" borderId="0" xfId="0" applyFont="1" applyFill="1" applyBorder="1" applyAlignment="1">
      <alignment horizontal="center"/>
    </xf>
    <xf numFmtId="0" fontId="6" fillId="55" borderId="0" xfId="0" applyFont="1" applyFill="1"/>
    <xf numFmtId="0" fontId="6" fillId="55" borderId="22" xfId="0" applyFont="1" applyFill="1" applyBorder="1"/>
    <xf numFmtId="0" fontId="6" fillId="55" borderId="23" xfId="0" applyFont="1" applyFill="1" applyBorder="1"/>
    <xf numFmtId="0" fontId="6" fillId="55" borderId="24" xfId="0" applyFont="1" applyFill="1" applyBorder="1"/>
    <xf numFmtId="0" fontId="6" fillId="55" borderId="25" xfId="0" applyFont="1" applyFill="1" applyBorder="1"/>
    <xf numFmtId="0" fontId="6" fillId="55" borderId="0" xfId="0" applyFont="1" applyFill="1" applyBorder="1"/>
    <xf numFmtId="0" fontId="6" fillId="55" borderId="26" xfId="0" applyFont="1" applyFill="1" applyBorder="1"/>
    <xf numFmtId="3" fontId="6" fillId="55" borderId="0" xfId="0" applyNumberFormat="1" applyFont="1" applyFill="1" applyBorder="1" applyAlignment="1">
      <alignment horizontal="center" vertical="center"/>
    </xf>
    <xf numFmtId="0" fontId="6" fillId="55" borderId="0" xfId="0" applyFont="1" applyFill="1" applyBorder="1" applyAlignment="1">
      <alignment horizontal="center" vertical="center"/>
    </xf>
    <xf numFmtId="0" fontId="6" fillId="55" borderId="0" xfId="0" applyFont="1" applyFill="1" applyBorder="1" applyAlignment="1">
      <alignment vertical="center" wrapText="1"/>
    </xf>
    <xf numFmtId="3" fontId="6" fillId="55" borderId="25" xfId="0" applyNumberFormat="1" applyFont="1" applyFill="1" applyBorder="1" applyAlignment="1">
      <alignment vertical="center"/>
    </xf>
    <xf numFmtId="4" fontId="6" fillId="55" borderId="0" xfId="0" applyNumberFormat="1" applyFont="1" applyFill="1" applyBorder="1" applyAlignment="1">
      <alignment horizontal="center" vertical="center"/>
    </xf>
    <xf numFmtId="0" fontId="56" fillId="55" borderId="0" xfId="0" applyFont="1" applyFill="1" applyBorder="1" applyAlignment="1">
      <alignment horizontal="right" vertical="center"/>
    </xf>
    <xf numFmtId="0" fontId="6" fillId="55" borderId="29" xfId="0" applyFont="1" applyFill="1" applyBorder="1"/>
    <xf numFmtId="3" fontId="10" fillId="55" borderId="0" xfId="0" applyNumberFormat="1" applyFont="1" applyFill="1" applyBorder="1" applyAlignment="1">
      <alignment vertical="center"/>
    </xf>
    <xf numFmtId="3" fontId="10" fillId="55" borderId="25" xfId="129" applyNumberFormat="1" applyFont="1" applyFill="1" applyBorder="1" applyAlignment="1">
      <alignment horizontal="center" vertical="center"/>
    </xf>
    <xf numFmtId="3" fontId="10" fillId="55" borderId="0" xfId="129" applyNumberFormat="1" applyFont="1" applyFill="1" applyBorder="1" applyAlignment="1">
      <alignment horizontal="center" vertical="center"/>
    </xf>
    <xf numFmtId="3" fontId="10" fillId="55" borderId="0" xfId="395" applyNumberFormat="1" applyFont="1" applyFill="1" applyBorder="1" applyAlignment="1">
      <alignment horizontal="center" vertical="center"/>
    </xf>
    <xf numFmtId="3" fontId="10" fillId="55" borderId="0" xfId="0" applyNumberFormat="1" applyFont="1" applyFill="1" applyBorder="1" applyAlignment="1">
      <alignment horizontal="center" vertical="center"/>
    </xf>
    <xf numFmtId="0" fontId="10" fillId="55" borderId="25" xfId="0" applyFont="1" applyFill="1" applyBorder="1"/>
    <xf numFmtId="0" fontId="10" fillId="55" borderId="0" xfId="0" applyFont="1" applyFill="1" applyBorder="1"/>
    <xf numFmtId="0" fontId="10" fillId="55" borderId="30" xfId="0" applyFont="1" applyFill="1" applyBorder="1" applyAlignment="1">
      <alignment vertical="center"/>
    </xf>
    <xf numFmtId="0" fontId="10" fillId="55" borderId="1" xfId="0" applyFont="1" applyFill="1" applyBorder="1" applyAlignment="1">
      <alignment vertical="center"/>
    </xf>
    <xf numFmtId="3" fontId="10" fillId="55" borderId="25" xfId="0" applyNumberFormat="1" applyFont="1" applyFill="1" applyBorder="1" applyAlignment="1">
      <alignment horizontal="center" vertical="center"/>
    </xf>
    <xf numFmtId="2" fontId="10" fillId="55" borderId="0" xfId="0" applyNumberFormat="1" applyFont="1" applyFill="1" applyBorder="1" applyAlignment="1">
      <alignment horizontal="center" vertical="center"/>
    </xf>
    <xf numFmtId="165" fontId="10" fillId="55" borderId="0" xfId="0" applyNumberFormat="1" applyFont="1" applyFill="1" applyBorder="1" applyAlignment="1">
      <alignment horizontal="center" vertical="center"/>
    </xf>
    <xf numFmtId="0" fontId="10" fillId="55" borderId="3" xfId="0" applyFont="1" applyFill="1" applyBorder="1" applyAlignment="1">
      <alignment vertical="center"/>
    </xf>
    <xf numFmtId="0" fontId="57" fillId="55" borderId="2" xfId="0" applyFont="1" applyFill="1" applyBorder="1" applyAlignment="1">
      <alignment horizontal="center" vertical="center" wrapText="1"/>
    </xf>
    <xf numFmtId="164" fontId="10" fillId="55" borderId="0" xfId="0" applyNumberFormat="1" applyFont="1" applyFill="1" applyBorder="1" applyAlignment="1">
      <alignment horizontal="center" vertical="center"/>
    </xf>
    <xf numFmtId="3" fontId="5" fillId="55" borderId="25" xfId="0" applyNumberFormat="1" applyFont="1" applyFill="1" applyBorder="1" applyAlignment="1">
      <alignment vertical="center"/>
    </xf>
    <xf numFmtId="166" fontId="10" fillId="55" borderId="0" xfId="6" applyNumberFormat="1" applyFont="1" applyFill="1" applyBorder="1" applyAlignment="1">
      <alignment vertical="center"/>
    </xf>
    <xf numFmtId="0" fontId="59" fillId="57" borderId="25" xfId="0" applyFont="1" applyFill="1" applyBorder="1" applyAlignment="1">
      <alignment horizontal="left" vertical="center"/>
    </xf>
    <xf numFmtId="0" fontId="59" fillId="57" borderId="0" xfId="0" applyFont="1" applyFill="1" applyBorder="1" applyAlignment="1">
      <alignment horizontal="left" vertical="center"/>
    </xf>
    <xf numFmtId="0" fontId="59" fillId="57" borderId="26" xfId="0" applyFont="1" applyFill="1" applyBorder="1" applyAlignment="1">
      <alignment horizontal="left" vertical="center"/>
    </xf>
    <xf numFmtId="0" fontId="56" fillId="55" borderId="25" xfId="0" applyFont="1" applyFill="1" applyBorder="1" applyAlignment="1">
      <alignment horizontal="left" vertical="center"/>
    </xf>
    <xf numFmtId="0" fontId="56" fillId="55" borderId="0" xfId="0" applyFont="1" applyFill="1" applyBorder="1" applyAlignment="1">
      <alignment horizontal="left" vertical="center"/>
    </xf>
    <xf numFmtId="0" fontId="56" fillId="55" borderId="26" xfId="0" applyFont="1" applyFill="1" applyBorder="1" applyAlignment="1">
      <alignment horizontal="left" vertical="center"/>
    </xf>
    <xf numFmtId="0" fontId="60" fillId="57" borderId="25" xfId="0" applyFont="1" applyFill="1" applyBorder="1" applyAlignment="1">
      <alignment vertical="center"/>
    </xf>
    <xf numFmtId="0" fontId="61" fillId="57" borderId="0" xfId="0" applyFont="1" applyFill="1" applyBorder="1" applyAlignment="1">
      <alignment vertical="center"/>
    </xf>
    <xf numFmtId="0" fontId="61" fillId="57" borderId="26" xfId="0" applyFont="1" applyFill="1" applyBorder="1"/>
    <xf numFmtId="0" fontId="56" fillId="55" borderId="25" xfId="0" applyFont="1" applyFill="1" applyBorder="1" applyAlignment="1">
      <alignment horizontal="left" vertical="center"/>
    </xf>
    <xf numFmtId="0" fontId="56" fillId="55" borderId="0" xfId="0" applyFont="1" applyFill="1" applyBorder="1" applyAlignment="1">
      <alignment horizontal="left" vertical="center"/>
    </xf>
    <xf numFmtId="0" fontId="62" fillId="56" borderId="22" xfId="0" applyFont="1" applyFill="1" applyBorder="1" applyAlignment="1">
      <alignment horizontal="center" vertical="center"/>
    </xf>
    <xf numFmtId="0" fontId="62" fillId="56" borderId="23" xfId="0" applyFont="1" applyFill="1" applyBorder="1" applyAlignment="1">
      <alignment horizontal="center" vertical="center"/>
    </xf>
    <xf numFmtId="0" fontId="62" fillId="56" borderId="24" xfId="0" applyFont="1" applyFill="1" applyBorder="1" applyAlignment="1">
      <alignment horizontal="center" vertical="center"/>
    </xf>
    <xf numFmtId="0" fontId="63" fillId="55" borderId="0" xfId="0" applyFont="1" applyFill="1" applyBorder="1" applyAlignment="1">
      <alignment horizontal="center"/>
    </xf>
    <xf numFmtId="0" fontId="63" fillId="57" borderId="25" xfId="0" applyFont="1" applyFill="1" applyBorder="1" applyAlignment="1">
      <alignment horizontal="center"/>
    </xf>
    <xf numFmtId="0" fontId="63" fillId="57" borderId="0" xfId="0" applyFont="1" applyFill="1" applyBorder="1" applyAlignment="1">
      <alignment horizontal="center"/>
    </xf>
    <xf numFmtId="0" fontId="63" fillId="57" borderId="26" xfId="0" applyFont="1" applyFill="1" applyBorder="1" applyAlignment="1">
      <alignment horizontal="center"/>
    </xf>
    <xf numFmtId="0" fontId="58" fillId="57" borderId="25" xfId="0" applyFont="1" applyFill="1" applyBorder="1" applyAlignment="1">
      <alignment horizontal="center"/>
    </xf>
    <xf numFmtId="0" fontId="58" fillId="57" borderId="0" xfId="0" applyFont="1" applyFill="1" applyBorder="1" applyAlignment="1">
      <alignment horizontal="center"/>
    </xf>
    <xf numFmtId="0" fontId="58" fillId="57" borderId="26" xfId="0" applyFont="1" applyFill="1" applyBorder="1" applyAlignment="1">
      <alignment horizontal="center"/>
    </xf>
    <xf numFmtId="0" fontId="59" fillId="57" borderId="25" xfId="0" applyFont="1" applyFill="1" applyBorder="1" applyAlignment="1">
      <alignment horizontal="center"/>
    </xf>
    <xf numFmtId="0" fontId="59" fillId="57" borderId="0" xfId="0" applyFont="1" applyFill="1" applyBorder="1" applyAlignment="1">
      <alignment horizontal="center"/>
    </xf>
    <xf numFmtId="0" fontId="59" fillId="57" borderId="26" xfId="0" applyFont="1" applyFill="1" applyBorder="1" applyAlignment="1">
      <alignment horizontal="center"/>
    </xf>
    <xf numFmtId="3" fontId="64" fillId="55" borderId="25" xfId="0" applyNumberFormat="1" applyFont="1" applyFill="1" applyBorder="1" applyAlignment="1">
      <alignment vertical="center"/>
    </xf>
    <xf numFmtId="3" fontId="64" fillId="55" borderId="0" xfId="0" applyNumberFormat="1" applyFont="1" applyFill="1" applyBorder="1" applyAlignment="1">
      <alignment vertical="center"/>
    </xf>
    <xf numFmtId="3" fontId="9" fillId="55" borderId="0" xfId="0" applyNumberFormat="1" applyFont="1" applyFill="1" applyBorder="1" applyAlignment="1">
      <alignment vertical="center"/>
    </xf>
    <xf numFmtId="0" fontId="64" fillId="55" borderId="0" xfId="0" applyFont="1" applyFill="1" applyBorder="1" applyAlignment="1">
      <alignment vertical="center"/>
    </xf>
    <xf numFmtId="3" fontId="64" fillId="55" borderId="0" xfId="0" applyNumberFormat="1" applyFont="1" applyFill="1" applyBorder="1" applyAlignment="1">
      <alignment horizontal="right" vertical="center"/>
    </xf>
    <xf numFmtId="3" fontId="64" fillId="55" borderId="26" xfId="0" applyNumberFormat="1" applyFont="1" applyFill="1" applyBorder="1" applyAlignment="1">
      <alignment horizontal="right" vertical="center"/>
    </xf>
    <xf numFmtId="3" fontId="64" fillId="55" borderId="32" xfId="0" applyNumberFormat="1" applyFont="1" applyFill="1" applyBorder="1" applyAlignment="1">
      <alignment horizontal="center" vertical="center"/>
    </xf>
    <xf numFmtId="3" fontId="64" fillId="55" borderId="2" xfId="0" applyNumberFormat="1" applyFont="1" applyFill="1" applyBorder="1" applyAlignment="1">
      <alignment horizontal="center" vertical="center"/>
    </xf>
    <xf numFmtId="0" fontId="64" fillId="55" borderId="2" xfId="0" applyFont="1" applyFill="1" applyBorder="1" applyAlignment="1">
      <alignment horizontal="center" vertical="center"/>
    </xf>
    <xf numFmtId="0" fontId="65" fillId="55" borderId="2" xfId="0" applyFont="1" applyFill="1" applyBorder="1" applyAlignment="1">
      <alignment horizontal="center" vertical="center"/>
    </xf>
    <xf numFmtId="0" fontId="65" fillId="55" borderId="33" xfId="0" applyFont="1" applyFill="1" applyBorder="1" applyAlignment="1">
      <alignment horizontal="center" vertical="center"/>
    </xf>
    <xf numFmtId="3" fontId="5" fillId="55" borderId="30" xfId="0" applyNumberFormat="1" applyFont="1" applyFill="1" applyBorder="1" applyAlignment="1">
      <alignment vertical="center"/>
    </xf>
    <xf numFmtId="3" fontId="5" fillId="55" borderId="1" xfId="0" applyNumberFormat="1" applyFont="1" applyFill="1" applyBorder="1" applyAlignment="1">
      <alignment vertical="center"/>
    </xf>
    <xf numFmtId="3" fontId="66" fillId="55" borderId="0" xfId="0" applyNumberFormat="1" applyFont="1" applyFill="1" applyBorder="1" applyAlignment="1">
      <alignment vertical="center"/>
    </xf>
    <xf numFmtId="3" fontId="66" fillId="55" borderId="26" xfId="0" applyNumberFormat="1" applyFont="1" applyFill="1" applyBorder="1" applyAlignment="1">
      <alignment vertical="center"/>
    </xf>
    <xf numFmtId="3" fontId="5" fillId="55" borderId="25" xfId="0" applyNumberFormat="1" applyFont="1" applyFill="1" applyBorder="1" applyAlignment="1">
      <alignment vertical="center" wrapText="1"/>
    </xf>
    <xf numFmtId="0" fontId="5" fillId="55" borderId="25" xfId="2" applyFont="1" applyFill="1" applyBorder="1" applyAlignment="1">
      <alignment vertical="center" wrapText="1"/>
    </xf>
    <xf numFmtId="3" fontId="57" fillId="55" borderId="25" xfId="0" applyNumberFormat="1" applyFont="1" applyFill="1" applyBorder="1" applyAlignment="1">
      <alignment vertical="center" wrapText="1"/>
    </xf>
    <xf numFmtId="3" fontId="57" fillId="55" borderId="0" xfId="0" applyNumberFormat="1" applyFont="1" applyFill="1" applyBorder="1" applyAlignment="1">
      <alignment vertical="center"/>
    </xf>
    <xf numFmtId="3" fontId="67" fillId="55" borderId="0" xfId="0" applyNumberFormat="1" applyFont="1" applyFill="1" applyBorder="1" applyAlignment="1">
      <alignment vertical="center"/>
    </xf>
    <xf numFmtId="3" fontId="67" fillId="55" borderId="26" xfId="0" applyNumberFormat="1" applyFont="1" applyFill="1" applyBorder="1" applyAlignment="1">
      <alignment vertical="center"/>
    </xf>
    <xf numFmtId="3" fontId="5" fillId="55" borderId="31" xfId="0" applyNumberFormat="1" applyFont="1" applyFill="1" applyBorder="1" applyAlignment="1">
      <alignment vertical="center"/>
    </xf>
    <xf numFmtId="3" fontId="5" fillId="55" borderId="3" xfId="0" applyNumberFormat="1" applyFont="1" applyFill="1" applyBorder="1" applyAlignment="1">
      <alignment vertical="center"/>
    </xf>
    <xf numFmtId="0" fontId="29" fillId="55" borderId="3" xfId="0" applyFont="1" applyFill="1" applyBorder="1"/>
    <xf numFmtId="0" fontId="29" fillId="55" borderId="34" xfId="0" applyFont="1" applyFill="1" applyBorder="1"/>
    <xf numFmtId="3" fontId="5" fillId="55" borderId="0" xfId="0" applyNumberFormat="1" applyFont="1" applyFill="1" applyBorder="1" applyAlignment="1">
      <alignment vertical="center" wrapText="1"/>
    </xf>
    <xf numFmtId="164" fontId="5" fillId="55" borderId="0" xfId="0" applyNumberFormat="1" applyFont="1" applyFill="1" applyBorder="1" applyAlignment="1">
      <alignment vertical="center"/>
    </xf>
    <xf numFmtId="3" fontId="9" fillId="55" borderId="25" xfId="0" applyNumberFormat="1" applyFont="1" applyFill="1" applyBorder="1" applyAlignment="1">
      <alignment vertical="center"/>
    </xf>
    <xf numFmtId="0" fontId="9" fillId="55" borderId="0" xfId="0" applyFont="1" applyFill="1" applyBorder="1" applyAlignment="1">
      <alignment vertical="center"/>
    </xf>
    <xf numFmtId="3" fontId="66" fillId="55" borderId="3" xfId="0" applyNumberFormat="1" applyFont="1" applyFill="1" applyBorder="1" applyAlignment="1">
      <alignment vertical="center"/>
    </xf>
    <xf numFmtId="3" fontId="66" fillId="55" borderId="34" xfId="0" applyNumberFormat="1" applyFont="1" applyFill="1" applyBorder="1" applyAlignment="1">
      <alignment vertical="center"/>
    </xf>
    <xf numFmtId="0" fontId="5" fillId="55" borderId="27" xfId="0" applyFont="1" applyFill="1" applyBorder="1"/>
    <xf numFmtId="3" fontId="57" fillId="55" borderId="28" xfId="0" applyNumberFormat="1" applyFont="1" applyFill="1" applyBorder="1" applyAlignment="1">
      <alignment vertical="center"/>
    </xf>
    <xf numFmtId="0" fontId="29" fillId="55" borderId="28" xfId="0" applyFont="1" applyFill="1" applyBorder="1"/>
    <xf numFmtId="3" fontId="64" fillId="57" borderId="0" xfId="0" applyNumberFormat="1" applyFont="1" applyFill="1" applyBorder="1" applyAlignment="1">
      <alignment vertical="center"/>
    </xf>
    <xf numFmtId="3" fontId="9" fillId="57" borderId="0" xfId="0" applyNumberFormat="1" applyFont="1" applyFill="1" applyBorder="1" applyAlignment="1">
      <alignment vertical="center"/>
    </xf>
    <xf numFmtId="0" fontId="29" fillId="57" borderId="0" xfId="0" applyFont="1" applyFill="1" applyBorder="1"/>
    <xf numFmtId="0" fontId="29" fillId="57" borderId="26" xfId="0" applyFont="1" applyFill="1" applyBorder="1"/>
    <xf numFmtId="0" fontId="63" fillId="55" borderId="27" xfId="0" applyFont="1" applyFill="1" applyBorder="1" applyAlignment="1">
      <alignment horizontal="center" vertical="center"/>
    </xf>
    <xf numFmtId="0" fontId="63" fillId="55" borderId="28" xfId="0" applyFont="1" applyFill="1" applyBorder="1" applyAlignment="1">
      <alignment horizontal="center" vertical="center"/>
    </xf>
    <xf numFmtId="0" fontId="63" fillId="55" borderId="29" xfId="0" applyFont="1" applyFill="1" applyBorder="1" applyAlignment="1">
      <alignment horizontal="center" vertical="center"/>
    </xf>
    <xf numFmtId="0" fontId="58" fillId="55" borderId="0" xfId="0" applyFont="1" applyFill="1" applyBorder="1" applyAlignment="1"/>
    <xf numFmtId="41" fontId="10" fillId="55" borderId="0" xfId="18" applyFont="1" applyFill="1" applyBorder="1" applyAlignment="1">
      <alignment vertical="center"/>
    </xf>
    <xf numFmtId="0" fontId="58" fillId="55" borderId="38" xfId="0" applyFont="1" applyFill="1" applyBorder="1" applyAlignment="1">
      <alignment horizontal="center"/>
    </xf>
    <xf numFmtId="0" fontId="58" fillId="55" borderId="39" xfId="0" applyFont="1" applyFill="1" applyBorder="1" applyAlignment="1">
      <alignment horizontal="center"/>
    </xf>
    <xf numFmtId="0" fontId="58" fillId="57" borderId="38" xfId="0" applyFont="1" applyFill="1" applyBorder="1" applyAlignment="1">
      <alignment horizontal="center"/>
    </xf>
    <xf numFmtId="0" fontId="58" fillId="57" borderId="39" xfId="0" applyFont="1" applyFill="1" applyBorder="1" applyAlignment="1">
      <alignment horizontal="center"/>
    </xf>
    <xf numFmtId="0" fontId="29" fillId="55" borderId="35" xfId="0" applyFont="1" applyFill="1" applyBorder="1"/>
    <xf numFmtId="0" fontId="29" fillId="55" borderId="36" xfId="0" applyFont="1" applyFill="1" applyBorder="1"/>
    <xf numFmtId="0" fontId="29" fillId="55" borderId="37" xfId="0" applyFont="1" applyFill="1" applyBorder="1"/>
    <xf numFmtId="0" fontId="29" fillId="55" borderId="38" xfId="0" applyFont="1" applyFill="1" applyBorder="1"/>
    <xf numFmtId="0" fontId="29" fillId="55" borderId="39" xfId="0" applyFont="1" applyFill="1" applyBorder="1"/>
    <xf numFmtId="3" fontId="10" fillId="55" borderId="38" xfId="7" applyNumberFormat="1" applyFont="1" applyFill="1" applyBorder="1" applyAlignment="1">
      <alignment horizontal="center" vertical="center" wrapText="1"/>
    </xf>
    <xf numFmtId="3" fontId="69" fillId="55" borderId="0" xfId="0" applyNumberFormat="1" applyFont="1" applyFill="1" applyBorder="1" applyAlignment="1">
      <alignment horizontal="center" vertical="center" wrapText="1"/>
    </xf>
    <xf numFmtId="3" fontId="55" fillId="55" borderId="0" xfId="3" applyNumberFormat="1" applyFont="1" applyFill="1" applyBorder="1" applyAlignment="1">
      <alignment horizontal="center" vertical="center"/>
    </xf>
    <xf numFmtId="3" fontId="55" fillId="55" borderId="39" xfId="3" applyNumberFormat="1" applyFont="1" applyFill="1" applyBorder="1" applyAlignment="1">
      <alignment horizontal="center" vertical="center"/>
    </xf>
    <xf numFmtId="3" fontId="5" fillId="55" borderId="39" xfId="0" applyNumberFormat="1" applyFont="1" applyFill="1" applyBorder="1" applyAlignment="1">
      <alignment vertical="center"/>
    </xf>
    <xf numFmtId="3" fontId="57" fillId="55" borderId="39" xfId="0" applyNumberFormat="1" applyFont="1" applyFill="1" applyBorder="1" applyAlignment="1">
      <alignment vertical="center"/>
    </xf>
    <xf numFmtId="3" fontId="10" fillId="55" borderId="40" xfId="7" applyNumberFormat="1" applyFont="1" applyFill="1" applyBorder="1" applyAlignment="1">
      <alignment vertical="center" wrapText="1"/>
    </xf>
    <xf numFmtId="3" fontId="10" fillId="55" borderId="1" xfId="7" applyNumberFormat="1" applyFont="1" applyFill="1" applyBorder="1" applyAlignment="1">
      <alignment vertical="center" wrapText="1"/>
    </xf>
    <xf numFmtId="3" fontId="10" fillId="55" borderId="38" xfId="7" applyNumberFormat="1" applyFont="1" applyFill="1" applyBorder="1" applyAlignment="1">
      <alignment vertical="center"/>
    </xf>
    <xf numFmtId="3" fontId="9" fillId="55" borderId="0" xfId="3" applyNumberFormat="1" applyFont="1" applyFill="1" applyBorder="1" applyAlignment="1">
      <alignment vertical="center"/>
    </xf>
    <xf numFmtId="0" fontId="29" fillId="55" borderId="43" xfId="0" applyFont="1" applyFill="1" applyBorder="1"/>
    <xf numFmtId="3" fontId="10" fillId="55" borderId="0" xfId="7" applyNumberFormat="1" applyFont="1" applyFill="1" applyBorder="1" applyAlignment="1">
      <alignment vertical="center"/>
    </xf>
    <xf numFmtId="3" fontId="68" fillId="55" borderId="2" xfId="0" applyNumberFormat="1" applyFont="1" applyFill="1" applyBorder="1" applyAlignment="1">
      <alignment horizontal="center" vertical="center" wrapText="1"/>
    </xf>
    <xf numFmtId="3" fontId="10" fillId="55" borderId="38" xfId="0" applyNumberFormat="1" applyFont="1" applyFill="1" applyBorder="1" applyAlignment="1">
      <alignment horizontal="center" vertical="center" wrapText="1"/>
    </xf>
    <xf numFmtId="0" fontId="5" fillId="55" borderId="38" xfId="0" applyFont="1" applyFill="1" applyBorder="1" applyAlignment="1">
      <alignment vertical="center" wrapText="1"/>
    </xf>
    <xf numFmtId="165" fontId="5" fillId="55" borderId="0" xfId="0" applyNumberFormat="1" applyFont="1" applyFill="1" applyBorder="1" applyAlignment="1">
      <alignment horizontal="center" vertical="center" wrapText="1"/>
    </xf>
    <xf numFmtId="3" fontId="5" fillId="55" borderId="38" xfId="0" applyNumberFormat="1" applyFont="1" applyFill="1" applyBorder="1" applyAlignment="1">
      <alignment vertical="center" wrapText="1"/>
    </xf>
    <xf numFmtId="3" fontId="5" fillId="55" borderId="38" xfId="0" applyNumberFormat="1" applyFont="1" applyFill="1" applyBorder="1" applyAlignment="1">
      <alignment horizontal="left" vertical="center" wrapText="1"/>
    </xf>
    <xf numFmtId="3" fontId="57" fillId="55" borderId="38" xfId="0" applyNumberFormat="1" applyFont="1" applyFill="1" applyBorder="1" applyAlignment="1">
      <alignment vertical="center" wrapText="1"/>
    </xf>
    <xf numFmtId="165" fontId="57" fillId="55" borderId="0" xfId="0" applyNumberFormat="1" applyFont="1" applyFill="1" applyBorder="1" applyAlignment="1">
      <alignment horizontal="center" vertical="center" wrapText="1"/>
    </xf>
    <xf numFmtId="3" fontId="9" fillId="55" borderId="42" xfId="0" applyNumberFormat="1" applyFont="1" applyFill="1" applyBorder="1" applyAlignment="1">
      <alignment vertical="center" wrapText="1"/>
    </xf>
    <xf numFmtId="3" fontId="10" fillId="55" borderId="40" xfId="0" applyNumberFormat="1" applyFont="1" applyFill="1" applyBorder="1" applyAlignment="1">
      <alignment vertical="center" wrapText="1"/>
    </xf>
    <xf numFmtId="3" fontId="10" fillId="55" borderId="1" xfId="0" applyNumberFormat="1" applyFont="1" applyFill="1" applyBorder="1" applyAlignment="1">
      <alignment vertical="center" wrapText="1"/>
    </xf>
    <xf numFmtId="3" fontId="10" fillId="55" borderId="38" xfId="0" applyNumberFormat="1" applyFont="1" applyFill="1" applyBorder="1" applyAlignment="1">
      <alignment vertical="center"/>
    </xf>
    <xf numFmtId="3" fontId="9" fillId="55" borderId="38" xfId="0" applyNumberFormat="1" applyFont="1" applyFill="1" applyBorder="1" applyAlignment="1">
      <alignment horizontal="left" vertical="center"/>
    </xf>
    <xf numFmtId="3" fontId="64" fillId="55" borderId="44" xfId="0" applyNumberFormat="1" applyFont="1" applyFill="1" applyBorder="1" applyAlignment="1">
      <alignment horizontal="center" vertical="center" wrapText="1"/>
    </xf>
    <xf numFmtId="0" fontId="29" fillId="55" borderId="45" xfId="0" applyFont="1" applyFill="1" applyBorder="1"/>
    <xf numFmtId="0" fontId="29" fillId="55" borderId="46" xfId="0" applyFont="1" applyFill="1" applyBorder="1"/>
    <xf numFmtId="0" fontId="29" fillId="55" borderId="47" xfId="0" applyFont="1" applyFill="1" applyBorder="1"/>
    <xf numFmtId="0" fontId="10" fillId="55" borderId="35" xfId="0" applyFont="1" applyFill="1" applyBorder="1"/>
    <xf numFmtId="0" fontId="10" fillId="55" borderId="36" xfId="0" applyFont="1" applyFill="1" applyBorder="1"/>
    <xf numFmtId="0" fontId="10" fillId="55" borderId="37" xfId="0" applyFont="1" applyFill="1" applyBorder="1"/>
    <xf numFmtId="0" fontId="10" fillId="55" borderId="0" xfId="0" applyFont="1" applyFill="1"/>
    <xf numFmtId="0" fontId="10" fillId="55" borderId="38" xfId="0" applyFont="1" applyFill="1" applyBorder="1"/>
    <xf numFmtId="0" fontId="10" fillId="55" borderId="39" xfId="0" applyFont="1" applyFill="1" applyBorder="1"/>
    <xf numFmtId="3" fontId="55" fillId="55" borderId="0" xfId="7" applyNumberFormat="1" applyFont="1" applyFill="1" applyBorder="1" applyAlignment="1">
      <alignment horizontal="left" vertical="center"/>
    </xf>
    <xf numFmtId="3" fontId="10" fillId="55" borderId="38" xfId="7" applyNumberFormat="1" applyFont="1" applyFill="1" applyBorder="1" applyAlignment="1">
      <alignment horizontal="left" vertical="center"/>
    </xf>
    <xf numFmtId="3" fontId="10" fillId="55" borderId="3" xfId="7" applyNumberFormat="1" applyFont="1" applyFill="1" applyBorder="1" applyAlignment="1">
      <alignment horizontal="left" vertical="center"/>
    </xf>
    <xf numFmtId="3" fontId="10" fillId="55" borderId="3" xfId="7" applyNumberFormat="1" applyFont="1" applyFill="1" applyBorder="1" applyAlignment="1">
      <alignment vertical="center"/>
    </xf>
    <xf numFmtId="3" fontId="10" fillId="55" borderId="3" xfId="3" applyNumberFormat="1" applyFont="1" applyFill="1" applyBorder="1" applyAlignment="1">
      <alignment vertical="center"/>
    </xf>
    <xf numFmtId="0" fontId="10" fillId="55" borderId="3" xfId="0" applyFont="1" applyFill="1" applyBorder="1"/>
    <xf numFmtId="3" fontId="55" fillId="55" borderId="40" xfId="7" applyNumberFormat="1" applyFont="1" applyFill="1" applyBorder="1" applyAlignment="1">
      <alignment horizontal="center" vertical="center" wrapText="1"/>
    </xf>
    <xf numFmtId="3" fontId="55" fillId="55" borderId="2" xfId="3" applyNumberFormat="1" applyFont="1" applyFill="1" applyBorder="1" applyAlignment="1">
      <alignment horizontal="center" vertical="center" wrapText="1"/>
    </xf>
    <xf numFmtId="0" fontId="10" fillId="55" borderId="41" xfId="0" applyFont="1" applyFill="1" applyBorder="1"/>
    <xf numFmtId="3" fontId="55" fillId="55" borderId="42" xfId="7" applyNumberFormat="1" applyFont="1" applyFill="1" applyBorder="1" applyAlignment="1">
      <alignment horizontal="center" vertical="center" wrapText="1"/>
    </xf>
    <xf numFmtId="3" fontId="70" fillId="55" borderId="3" xfId="0" applyNumberFormat="1" applyFont="1" applyFill="1" applyBorder="1" applyAlignment="1">
      <alignment horizontal="center" vertical="center" wrapText="1"/>
    </xf>
    <xf numFmtId="3" fontId="55" fillId="55" borderId="3" xfId="3" applyNumberFormat="1" applyFont="1" applyFill="1" applyBorder="1" applyAlignment="1">
      <alignment horizontal="center" vertical="center"/>
    </xf>
    <xf numFmtId="0" fontId="55" fillId="55" borderId="3" xfId="3" applyFont="1" applyFill="1" applyBorder="1" applyAlignment="1">
      <alignment horizontal="center" vertical="center"/>
    </xf>
    <xf numFmtId="0" fontId="55" fillId="55" borderId="43" xfId="3" applyFont="1" applyFill="1" applyBorder="1" applyAlignment="1">
      <alignment horizontal="center" vertical="center"/>
    </xf>
    <xf numFmtId="0" fontId="10" fillId="55" borderId="38" xfId="7" applyFont="1" applyFill="1" applyBorder="1" applyAlignment="1">
      <alignment vertical="center" wrapText="1"/>
    </xf>
    <xf numFmtId="3" fontId="10" fillId="55" borderId="0" xfId="0" applyNumberFormat="1" applyFont="1" applyFill="1" applyBorder="1" applyAlignment="1">
      <alignment vertical="center" wrapText="1"/>
    </xf>
    <xf numFmtId="3" fontId="10" fillId="55" borderId="39" xfId="0" applyNumberFormat="1" applyFont="1" applyFill="1" applyBorder="1" applyAlignment="1">
      <alignment vertical="center"/>
    </xf>
    <xf numFmtId="10" fontId="10" fillId="55" borderId="0" xfId="0" applyNumberFormat="1" applyFont="1" applyFill="1"/>
    <xf numFmtId="3" fontId="10" fillId="55" borderId="38" xfId="7" applyNumberFormat="1" applyFont="1" applyFill="1" applyBorder="1" applyAlignment="1">
      <alignment vertical="center" wrapText="1"/>
    </xf>
    <xf numFmtId="3" fontId="10" fillId="55" borderId="38" xfId="7" applyNumberFormat="1" applyFont="1" applyFill="1" applyBorder="1" applyAlignment="1">
      <alignment horizontal="left" vertical="center" wrapText="1"/>
    </xf>
    <xf numFmtId="3" fontId="55" fillId="55" borderId="38" xfId="7" applyNumberFormat="1" applyFont="1" applyFill="1" applyBorder="1" applyAlignment="1">
      <alignment vertical="center" wrapText="1"/>
    </xf>
    <xf numFmtId="3" fontId="55" fillId="55" borderId="0" xfId="0" applyNumberFormat="1" applyFont="1" applyFill="1" applyBorder="1" applyAlignment="1">
      <alignment vertical="center" wrapText="1"/>
    </xf>
    <xf numFmtId="3" fontId="55" fillId="55" borderId="39" xfId="0" applyNumberFormat="1" applyFont="1" applyFill="1" applyBorder="1" applyAlignment="1">
      <alignment vertical="center" wrapText="1"/>
    </xf>
    <xf numFmtId="3" fontId="55" fillId="55" borderId="0" xfId="0" applyNumberFormat="1" applyFont="1" applyFill="1" applyBorder="1" applyAlignment="1">
      <alignment vertical="center"/>
    </xf>
    <xf numFmtId="3" fontId="55" fillId="55" borderId="39" xfId="0" applyNumberFormat="1" applyFont="1" applyFill="1" applyBorder="1" applyAlignment="1">
      <alignment vertical="center"/>
    </xf>
    <xf numFmtId="3" fontId="10" fillId="55" borderId="42" xfId="7" applyNumberFormat="1" applyFont="1" applyFill="1" applyBorder="1" applyAlignment="1">
      <alignment vertical="center" wrapText="1"/>
    </xf>
    <xf numFmtId="3" fontId="10" fillId="55" borderId="3" xfId="7" applyNumberFormat="1" applyFont="1" applyFill="1" applyBorder="1" applyAlignment="1">
      <alignment vertical="center" wrapText="1"/>
    </xf>
    <xf numFmtId="3" fontId="10" fillId="55" borderId="3" xfId="397" applyNumberFormat="1" applyFont="1" applyFill="1" applyBorder="1" applyAlignment="1">
      <alignment vertical="center"/>
    </xf>
    <xf numFmtId="3" fontId="10" fillId="55" borderId="43" xfId="397" applyNumberFormat="1" applyFont="1" applyFill="1" applyBorder="1" applyAlignment="1">
      <alignment vertical="center"/>
    </xf>
    <xf numFmtId="0" fontId="10" fillId="55" borderId="0" xfId="7" applyFont="1" applyFill="1" applyBorder="1" applyAlignment="1">
      <alignment vertical="center"/>
    </xf>
    <xf numFmtId="0" fontId="10" fillId="55" borderId="0" xfId="7" applyFont="1" applyFill="1" applyBorder="1"/>
    <xf numFmtId="0" fontId="10" fillId="55" borderId="43" xfId="0" applyFont="1" applyFill="1" applyBorder="1"/>
    <xf numFmtId="3" fontId="10" fillId="55" borderId="3" xfId="0" applyNumberFormat="1" applyFont="1" applyFill="1" applyBorder="1" applyAlignment="1">
      <alignment vertical="center" wrapText="1"/>
    </xf>
    <xf numFmtId="3" fontId="10" fillId="55" borderId="3" xfId="0" applyNumberFormat="1" applyFont="1" applyFill="1" applyBorder="1" applyAlignment="1">
      <alignment vertical="center"/>
    </xf>
    <xf numFmtId="3" fontId="10" fillId="55" borderId="43" xfId="0" applyNumberFormat="1" applyFont="1" applyFill="1" applyBorder="1" applyAlignment="1">
      <alignment vertical="center"/>
    </xf>
    <xf numFmtId="2" fontId="10" fillId="55" borderId="0" xfId="7" applyNumberFormat="1" applyFont="1" applyFill="1" applyBorder="1" applyAlignment="1">
      <alignment vertical="center"/>
    </xf>
    <xf numFmtId="0" fontId="10" fillId="55" borderId="38" xfId="0" applyFont="1" applyFill="1" applyBorder="1" applyAlignment="1">
      <alignment vertical="center"/>
    </xf>
    <xf numFmtId="3" fontId="10" fillId="55" borderId="44" xfId="0" applyNumberFormat="1" applyFont="1" applyFill="1" applyBorder="1" applyAlignment="1">
      <alignment horizontal="center" vertical="center" wrapText="1"/>
    </xf>
    <xf numFmtId="3" fontId="70" fillId="55" borderId="2" xfId="0" applyNumberFormat="1" applyFont="1" applyFill="1" applyBorder="1" applyAlignment="1">
      <alignment horizontal="center" vertical="center" wrapText="1"/>
    </xf>
    <xf numFmtId="0" fontId="70" fillId="55" borderId="2" xfId="0" applyFont="1" applyFill="1" applyBorder="1" applyAlignment="1">
      <alignment horizontal="center" vertical="center" wrapText="1"/>
    </xf>
    <xf numFmtId="0" fontId="10" fillId="55" borderId="38" xfId="0" applyFont="1" applyFill="1" applyBorder="1" applyAlignment="1">
      <alignment vertical="center" wrapText="1"/>
    </xf>
    <xf numFmtId="165" fontId="10" fillId="55" borderId="0" xfId="0" applyNumberFormat="1" applyFont="1" applyFill="1" applyBorder="1" applyAlignment="1">
      <alignment horizontal="center" vertical="center" wrapText="1"/>
    </xf>
    <xf numFmtId="3" fontId="10" fillId="55" borderId="38" xfId="0" applyNumberFormat="1" applyFont="1" applyFill="1" applyBorder="1" applyAlignment="1">
      <alignment vertical="center" wrapText="1"/>
    </xf>
    <xf numFmtId="3" fontId="10" fillId="55" borderId="38" xfId="0" applyNumberFormat="1" applyFont="1" applyFill="1" applyBorder="1" applyAlignment="1">
      <alignment horizontal="left" vertical="center" wrapText="1"/>
    </xf>
    <xf numFmtId="3" fontId="55" fillId="55" borderId="38" xfId="0" applyNumberFormat="1" applyFont="1" applyFill="1" applyBorder="1" applyAlignment="1">
      <alignment vertical="center" wrapText="1"/>
    </xf>
    <xf numFmtId="165" fontId="55" fillId="55" borderId="0" xfId="0" applyNumberFormat="1" applyFont="1" applyFill="1" applyBorder="1" applyAlignment="1">
      <alignment horizontal="center" vertical="center" wrapText="1"/>
    </xf>
    <xf numFmtId="3" fontId="10" fillId="55" borderId="42" xfId="0" applyNumberFormat="1" applyFont="1" applyFill="1" applyBorder="1" applyAlignment="1">
      <alignment vertical="center" wrapText="1"/>
    </xf>
    <xf numFmtId="3" fontId="55" fillId="55" borderId="3" xfId="0" applyNumberFormat="1" applyFont="1" applyFill="1" applyBorder="1" applyAlignment="1">
      <alignment vertical="center"/>
    </xf>
    <xf numFmtId="3" fontId="10" fillId="55" borderId="38" xfId="0" applyNumberFormat="1" applyFont="1" applyFill="1" applyBorder="1" applyAlignment="1">
      <alignment horizontal="left" vertical="center"/>
    </xf>
    <xf numFmtId="3" fontId="55" fillId="55" borderId="3" xfId="3" applyNumberFormat="1" applyFont="1" applyFill="1" applyBorder="1" applyAlignment="1">
      <alignment horizontal="center" vertical="center" wrapText="1"/>
    </xf>
    <xf numFmtId="3" fontId="10" fillId="55" borderId="40" xfId="0" applyNumberFormat="1" applyFont="1" applyFill="1" applyBorder="1" applyAlignment="1">
      <alignment horizontal="center" vertical="center" wrapText="1"/>
    </xf>
    <xf numFmtId="3" fontId="55" fillId="55" borderId="1" xfId="3" applyNumberFormat="1" applyFont="1" applyFill="1" applyBorder="1" applyAlignment="1">
      <alignment horizontal="center" vertical="center" wrapText="1"/>
    </xf>
    <xf numFmtId="3" fontId="10" fillId="55" borderId="42" xfId="0" applyNumberFormat="1" applyFont="1" applyFill="1" applyBorder="1" applyAlignment="1">
      <alignment horizontal="center" vertical="center" wrapText="1"/>
    </xf>
    <xf numFmtId="3" fontId="55" fillId="55" borderId="44" xfId="0" applyNumberFormat="1" applyFont="1" applyFill="1" applyBorder="1" applyAlignment="1">
      <alignment horizontal="center" vertical="center" wrapText="1"/>
    </xf>
    <xf numFmtId="0" fontId="55" fillId="55" borderId="2" xfId="3" applyFont="1" applyFill="1" applyBorder="1" applyAlignment="1">
      <alignment horizontal="center" vertical="center"/>
    </xf>
    <xf numFmtId="0" fontId="71" fillId="55" borderId="0" xfId="0" applyFont="1" applyFill="1" applyBorder="1" applyAlignment="1">
      <alignment vertical="center"/>
    </xf>
    <xf numFmtId="165" fontId="71" fillId="55" borderId="0" xfId="0" applyNumberFormat="1" applyFont="1" applyFill="1" applyBorder="1" applyAlignment="1">
      <alignment horizontal="center" vertical="center"/>
    </xf>
    <xf numFmtId="0" fontId="71" fillId="55" borderId="3" xfId="0" applyFont="1" applyFill="1" applyBorder="1" applyAlignment="1">
      <alignment vertical="center"/>
    </xf>
    <xf numFmtId="0" fontId="10" fillId="55" borderId="45" xfId="0" applyFont="1" applyFill="1" applyBorder="1"/>
    <xf numFmtId="0" fontId="10" fillId="55" borderId="46" xfId="0" applyFont="1" applyFill="1" applyBorder="1"/>
    <xf numFmtId="0" fontId="10" fillId="55" borderId="47" xfId="0" applyFont="1" applyFill="1" applyBorder="1"/>
    <xf numFmtId="3" fontId="56" fillId="55" borderId="38" xfId="7" applyNumberFormat="1" applyFont="1" applyFill="1" applyBorder="1" applyAlignment="1">
      <alignment horizontal="left" vertical="center"/>
    </xf>
    <xf numFmtId="3" fontId="56" fillId="55" borderId="0" xfId="7" applyNumberFormat="1" applyFont="1" applyFill="1" applyBorder="1" applyAlignment="1">
      <alignment horizontal="left" vertical="center"/>
    </xf>
    <xf numFmtId="0" fontId="59" fillId="57" borderId="0" xfId="0" applyFont="1" applyFill="1" applyBorder="1" applyAlignment="1">
      <alignment vertical="center"/>
    </xf>
    <xf numFmtId="0" fontId="59" fillId="57" borderId="39" xfId="0" applyFont="1" applyFill="1" applyBorder="1" applyAlignment="1">
      <alignment horizontal="left" vertical="center"/>
    </xf>
    <xf numFmtId="0" fontId="10" fillId="57" borderId="0" xfId="0" applyFont="1" applyFill="1" applyBorder="1"/>
    <xf numFmtId="0" fontId="10" fillId="57" borderId="39" xfId="0" applyFont="1" applyFill="1" applyBorder="1"/>
    <xf numFmtId="3" fontId="64" fillId="55" borderId="2" xfId="3" applyNumberFormat="1" applyFont="1" applyFill="1" applyBorder="1" applyAlignment="1">
      <alignment horizontal="center" vertical="center"/>
    </xf>
    <xf numFmtId="3" fontId="9" fillId="55" borderId="3" xfId="0" applyNumberFormat="1" applyFont="1" applyFill="1" applyBorder="1" applyAlignment="1">
      <alignment horizontal="center" vertical="center" wrapText="1"/>
    </xf>
    <xf numFmtId="3" fontId="5" fillId="55" borderId="3" xfId="0" applyNumberFormat="1" applyFont="1" applyFill="1" applyBorder="1" applyAlignment="1">
      <alignment horizontal="center" vertical="center"/>
    </xf>
    <xf numFmtId="3" fontId="10" fillId="55" borderId="1" xfId="0" applyNumberFormat="1" applyFont="1" applyFill="1" applyBorder="1" applyAlignment="1">
      <alignment horizontal="center" vertical="center" wrapText="1"/>
    </xf>
    <xf numFmtId="3" fontId="5" fillId="55" borderId="0" xfId="0" applyNumberFormat="1" applyFont="1" applyFill="1" applyAlignment="1">
      <alignment vertical="center"/>
    </xf>
    <xf numFmtId="3" fontId="10" fillId="55" borderId="1" xfId="0" applyNumberFormat="1" applyFont="1" applyFill="1" applyBorder="1" applyAlignment="1">
      <alignment horizontal="left" vertical="center" wrapText="1"/>
    </xf>
    <xf numFmtId="3" fontId="5" fillId="55" borderId="0" xfId="0" applyNumberFormat="1" applyFont="1" applyFill="1" applyAlignment="1">
      <alignment horizontal="center" vertical="center"/>
    </xf>
    <xf numFmtId="0" fontId="58" fillId="55" borderId="39" xfId="0" applyFont="1" applyFill="1" applyBorder="1" applyAlignment="1"/>
    <xf numFmtId="3" fontId="64" fillId="55" borderId="0" xfId="0" applyNumberFormat="1" applyFont="1" applyFill="1" applyBorder="1" applyAlignment="1">
      <alignment horizontal="center" vertical="center"/>
    </xf>
    <xf numFmtId="3" fontId="9" fillId="55" borderId="0" xfId="0" applyNumberFormat="1" applyFont="1" applyFill="1" applyBorder="1" applyAlignment="1">
      <alignment horizontal="center" vertical="center"/>
    </xf>
    <xf numFmtId="3" fontId="64" fillId="55" borderId="41" xfId="3" applyNumberFormat="1" applyFont="1" applyFill="1" applyBorder="1" applyAlignment="1">
      <alignment horizontal="center" vertical="center"/>
    </xf>
    <xf numFmtId="164" fontId="5" fillId="55" borderId="0" xfId="0" applyNumberFormat="1" applyFont="1" applyFill="1" applyBorder="1" applyAlignment="1">
      <alignment horizontal="center" vertical="center" wrapText="1"/>
    </xf>
    <xf numFmtId="164" fontId="5" fillId="55" borderId="39" xfId="0" applyNumberFormat="1" applyFont="1" applyFill="1" applyBorder="1" applyAlignment="1">
      <alignment horizontal="center" vertical="center"/>
    </xf>
    <xf numFmtId="164" fontId="57" fillId="55" borderId="0" xfId="0" applyNumberFormat="1" applyFont="1" applyFill="1" applyBorder="1" applyAlignment="1">
      <alignment horizontal="center" vertical="center" wrapText="1"/>
    </xf>
    <xf numFmtId="164" fontId="57" fillId="55" borderId="0" xfId="0" applyNumberFormat="1" applyFont="1" applyFill="1" applyBorder="1" applyAlignment="1">
      <alignment horizontal="center" vertical="center"/>
    </xf>
    <xf numFmtId="164" fontId="57" fillId="55" borderId="39" xfId="0" applyNumberFormat="1" applyFont="1" applyFill="1" applyBorder="1" applyAlignment="1">
      <alignment horizontal="center" vertical="center"/>
    </xf>
    <xf numFmtId="3" fontId="5" fillId="55" borderId="43" xfId="0" applyNumberFormat="1" applyFont="1" applyFill="1" applyBorder="1" applyAlignment="1">
      <alignment horizontal="center" vertical="center"/>
    </xf>
    <xf numFmtId="3" fontId="5" fillId="55" borderId="38" xfId="0" applyNumberFormat="1" applyFont="1" applyFill="1" applyBorder="1" applyAlignment="1">
      <alignment vertical="center"/>
    </xf>
    <xf numFmtId="165" fontId="5" fillId="55" borderId="39" xfId="0" applyNumberFormat="1" applyFont="1" applyFill="1" applyBorder="1" applyAlignment="1">
      <alignment horizontal="center" vertical="center" wrapText="1"/>
    </xf>
    <xf numFmtId="3" fontId="57" fillId="55" borderId="38" xfId="0" applyNumberFormat="1" applyFont="1" applyFill="1" applyBorder="1" applyAlignment="1">
      <alignment vertical="center"/>
    </xf>
    <xf numFmtId="164" fontId="57" fillId="55" borderId="39" xfId="0" applyNumberFormat="1" applyFont="1" applyFill="1" applyBorder="1" applyAlignment="1">
      <alignment horizontal="center" vertical="center" wrapText="1"/>
    </xf>
    <xf numFmtId="3" fontId="10" fillId="55" borderId="40" xfId="0" applyNumberFormat="1" applyFont="1" applyFill="1" applyBorder="1" applyAlignment="1">
      <alignment horizontal="left" vertical="center" wrapText="1"/>
    </xf>
    <xf numFmtId="0" fontId="5" fillId="55" borderId="38" xfId="0" applyFont="1" applyFill="1" applyBorder="1" applyAlignment="1">
      <alignment vertical="center"/>
    </xf>
    <xf numFmtId="169" fontId="5" fillId="55" borderId="0" xfId="0" applyNumberFormat="1" applyFont="1" applyFill="1" applyBorder="1" applyAlignment="1">
      <alignment horizontal="center" vertical="center"/>
    </xf>
    <xf numFmtId="0" fontId="5" fillId="55" borderId="38" xfId="0" applyFont="1" applyFill="1" applyBorder="1" applyAlignment="1">
      <alignment horizontal="left" vertical="center" wrapText="1"/>
    </xf>
    <xf numFmtId="0" fontId="5" fillId="55" borderId="0" xfId="0" applyFont="1" applyFill="1" applyBorder="1" applyAlignment="1">
      <alignment horizontal="left" vertical="center" wrapText="1"/>
    </xf>
    <xf numFmtId="3" fontId="5" fillId="55" borderId="45" xfId="0" applyNumberFormat="1" applyFont="1" applyFill="1" applyBorder="1" applyAlignment="1">
      <alignment vertical="center"/>
    </xf>
    <xf numFmtId="3" fontId="5" fillId="55" borderId="46" xfId="0" applyNumberFormat="1" applyFont="1" applyFill="1" applyBorder="1" applyAlignment="1">
      <alignment horizontal="center" vertical="center"/>
    </xf>
    <xf numFmtId="3" fontId="5" fillId="55" borderId="46" xfId="0" applyNumberFormat="1" applyFont="1" applyFill="1" applyBorder="1" applyAlignment="1">
      <alignment vertical="center"/>
    </xf>
    <xf numFmtId="0" fontId="64" fillId="55" borderId="38" xfId="0" applyFont="1" applyFill="1" applyBorder="1" applyAlignment="1">
      <alignment horizontal="left" vertical="center" wrapText="1"/>
    </xf>
    <xf numFmtId="0" fontId="64" fillId="55" borderId="0" xfId="0" applyFont="1" applyFill="1" applyBorder="1" applyAlignment="1">
      <alignment horizontal="left" vertical="center" wrapText="1"/>
    </xf>
    <xf numFmtId="0" fontId="64" fillId="55" borderId="39" xfId="0" applyFont="1" applyFill="1" applyBorder="1" applyAlignment="1">
      <alignment horizontal="left" vertical="center" wrapText="1"/>
    </xf>
    <xf numFmtId="3" fontId="64" fillId="55" borderId="38" xfId="5" applyNumberFormat="1" applyFont="1" applyFill="1" applyBorder="1" applyAlignment="1">
      <alignment horizontal="left" vertical="center"/>
    </xf>
    <xf numFmtId="3" fontId="64" fillId="55" borderId="0" xfId="5" applyNumberFormat="1" applyFont="1" applyFill="1" applyBorder="1" applyAlignment="1">
      <alignment horizontal="left" vertical="center"/>
    </xf>
    <xf numFmtId="3" fontId="64" fillId="55" borderId="39" xfId="5" applyNumberFormat="1" applyFont="1" applyFill="1" applyBorder="1" applyAlignment="1">
      <alignment horizontal="left" vertical="center"/>
    </xf>
    <xf numFmtId="0" fontId="57" fillId="55" borderId="38" xfId="5" applyFont="1" applyFill="1" applyBorder="1" applyAlignment="1">
      <alignment vertical="center" wrapText="1"/>
    </xf>
    <xf numFmtId="3" fontId="57" fillId="55" borderId="0" xfId="5" applyNumberFormat="1" applyFont="1" applyFill="1" applyBorder="1" applyAlignment="1">
      <alignment vertical="center"/>
    </xf>
    <xf numFmtId="3" fontId="55" fillId="55" borderId="39" xfId="5" applyNumberFormat="1" applyFont="1" applyFill="1" applyBorder="1" applyAlignment="1">
      <alignment horizontal="right" vertical="center"/>
    </xf>
    <xf numFmtId="0" fontId="10" fillId="55" borderId="40" xfId="5" applyFont="1" applyFill="1" applyBorder="1" applyAlignment="1">
      <alignment vertical="center" wrapText="1"/>
    </xf>
    <xf numFmtId="0" fontId="10" fillId="55" borderId="1" xfId="5" applyFont="1" applyFill="1" applyBorder="1" applyAlignment="1">
      <alignment vertical="center" wrapText="1"/>
    </xf>
    <xf numFmtId="0" fontId="10" fillId="55" borderId="48" xfId="5" applyFont="1" applyFill="1" applyBorder="1" applyAlignment="1">
      <alignment vertical="center" wrapText="1"/>
    </xf>
    <xf numFmtId="0" fontId="10" fillId="55" borderId="38" xfId="5" applyFont="1" applyFill="1" applyBorder="1" applyAlignment="1">
      <alignment vertical="center" wrapText="1"/>
    </xf>
    <xf numFmtId="0" fontId="10" fillId="55" borderId="0" xfId="5" applyFont="1" applyFill="1" applyBorder="1" applyAlignment="1">
      <alignment vertical="center" wrapText="1"/>
    </xf>
    <xf numFmtId="0" fontId="10" fillId="55" borderId="39" xfId="5" applyFont="1" applyFill="1" applyBorder="1" applyAlignment="1">
      <alignment vertical="center" wrapText="1"/>
    </xf>
    <xf numFmtId="0" fontId="64" fillId="55" borderId="38" xfId="0" applyFont="1" applyFill="1" applyBorder="1" applyAlignment="1">
      <alignment vertical="center" wrapText="1"/>
    </xf>
    <xf numFmtId="0" fontId="64" fillId="55" borderId="38" xfId="0" applyFont="1" applyFill="1" applyBorder="1" applyAlignment="1">
      <alignment horizontal="left" vertical="center" wrapText="1"/>
    </xf>
    <xf numFmtId="3" fontId="64" fillId="55" borderId="0" xfId="0" applyNumberFormat="1" applyFont="1" applyFill="1" applyBorder="1" applyAlignment="1">
      <alignment horizontal="left" vertical="center"/>
    </xf>
    <xf numFmtId="3" fontId="64" fillId="55" borderId="39" xfId="0" applyNumberFormat="1" applyFont="1" applyFill="1" applyBorder="1" applyAlignment="1">
      <alignment horizontal="left" vertical="center"/>
    </xf>
    <xf numFmtId="3" fontId="55" fillId="55" borderId="39" xfId="0" applyNumberFormat="1" applyFont="1" applyFill="1" applyBorder="1" applyAlignment="1">
      <alignment horizontal="right" vertical="center"/>
    </xf>
    <xf numFmtId="0" fontId="57" fillId="55" borderId="44" xfId="0" applyFont="1" applyFill="1" applyBorder="1" applyAlignment="1">
      <alignment horizontal="center" vertical="center" wrapText="1"/>
    </xf>
    <xf numFmtId="3" fontId="57" fillId="55" borderId="2" xfId="0" applyNumberFormat="1" applyFont="1" applyFill="1" applyBorder="1" applyAlignment="1">
      <alignment horizontal="center" vertical="center" wrapText="1"/>
    </xf>
    <xf numFmtId="3" fontId="57" fillId="55" borderId="41" xfId="0" applyNumberFormat="1" applyFont="1" applyFill="1" applyBorder="1" applyAlignment="1">
      <alignment horizontal="center" vertical="center" wrapText="1"/>
    </xf>
    <xf numFmtId="0" fontId="5" fillId="55" borderId="40" xfId="0" applyFont="1" applyFill="1" applyBorder="1" applyAlignment="1">
      <alignment horizontal="center" vertical="center" wrapText="1"/>
    </xf>
    <xf numFmtId="3" fontId="5" fillId="55" borderId="1" xfId="0" applyNumberFormat="1" applyFont="1" applyFill="1" applyBorder="1" applyAlignment="1">
      <alignment horizontal="center" vertical="center" wrapText="1"/>
    </xf>
    <xf numFmtId="3" fontId="5" fillId="55" borderId="48" xfId="0" applyNumberFormat="1" applyFont="1" applyFill="1" applyBorder="1" applyAlignment="1">
      <alignment horizontal="center" vertical="center" wrapText="1"/>
    </xf>
    <xf numFmtId="0" fontId="5" fillId="55" borderId="38" xfId="4" applyFont="1" applyFill="1" applyBorder="1" applyAlignment="1">
      <alignment vertical="center" wrapText="1"/>
    </xf>
    <xf numFmtId="0" fontId="10" fillId="55" borderId="40" xfId="0" applyFont="1" applyFill="1" applyBorder="1" applyAlignment="1">
      <alignment vertical="center" wrapText="1"/>
    </xf>
    <xf numFmtId="0" fontId="10" fillId="55" borderId="48" xfId="0" applyFont="1" applyFill="1" applyBorder="1" applyAlignment="1">
      <alignment vertical="center" wrapText="1"/>
    </xf>
    <xf numFmtId="0" fontId="57" fillId="55" borderId="41" xfId="0" applyFont="1" applyFill="1" applyBorder="1" applyAlignment="1">
      <alignment horizontal="center" vertical="center" wrapText="1"/>
    </xf>
    <xf numFmtId="0" fontId="5" fillId="55" borderId="1" xfId="0" applyFont="1" applyFill="1" applyBorder="1" applyAlignment="1">
      <alignment horizontal="center" vertical="center" wrapText="1"/>
    </xf>
    <xf numFmtId="0" fontId="5" fillId="55" borderId="48" xfId="0" applyFont="1" applyFill="1" applyBorder="1" applyAlignment="1">
      <alignment horizontal="center" vertical="center" wrapText="1"/>
    </xf>
    <xf numFmtId="0" fontId="4" fillId="55" borderId="39" xfId="0" applyFont="1" applyFill="1" applyBorder="1"/>
    <xf numFmtId="0" fontId="59" fillId="57" borderId="39" xfId="0" applyFont="1" applyFill="1" applyBorder="1" applyAlignment="1">
      <alignment vertical="center"/>
    </xf>
    <xf numFmtId="0" fontId="59" fillId="55" borderId="0" xfId="0" applyFont="1" applyFill="1" applyBorder="1" applyAlignment="1">
      <alignment vertical="center"/>
    </xf>
    <xf numFmtId="0" fontId="59" fillId="55" borderId="39" xfId="0" applyFont="1" applyFill="1" applyBorder="1" applyAlignment="1">
      <alignment vertical="center"/>
    </xf>
    <xf numFmtId="0" fontId="59" fillId="57" borderId="38" xfId="0" applyFont="1" applyFill="1" applyBorder="1" applyAlignment="1">
      <alignment vertical="center"/>
    </xf>
    <xf numFmtId="3" fontId="56" fillId="55" borderId="49" xfId="7" applyNumberFormat="1" applyFont="1" applyFill="1" applyBorder="1" applyAlignment="1">
      <alignment horizontal="left" vertical="center"/>
    </xf>
    <xf numFmtId="0" fontId="10" fillId="55" borderId="0" xfId="5" applyFont="1" applyFill="1" applyBorder="1" applyAlignment="1">
      <alignment vertical="center" wrapText="1"/>
    </xf>
    <xf numFmtId="0" fontId="10" fillId="55" borderId="38" xfId="5" applyFont="1" applyFill="1" applyBorder="1" applyAlignment="1">
      <alignment vertical="center" wrapText="1"/>
    </xf>
    <xf numFmtId="0" fontId="10" fillId="55" borderId="39" xfId="5" applyFont="1" applyFill="1" applyBorder="1" applyAlignment="1">
      <alignment vertical="center" wrapText="1"/>
    </xf>
    <xf numFmtId="3" fontId="56" fillId="55" borderId="39" xfId="7" applyNumberFormat="1" applyFont="1" applyFill="1" applyBorder="1" applyAlignment="1">
      <alignment horizontal="left" vertical="center"/>
    </xf>
    <xf numFmtId="3" fontId="64" fillId="57" borderId="0" xfId="5" applyNumberFormat="1" applyFont="1" applyFill="1" applyBorder="1" applyAlignment="1">
      <alignment vertical="center"/>
    </xf>
    <xf numFmtId="3" fontId="64" fillId="57" borderId="39" xfId="5" applyNumberFormat="1" applyFont="1" applyFill="1" applyBorder="1" applyAlignment="1">
      <alignment vertical="center"/>
    </xf>
    <xf numFmtId="0" fontId="59" fillId="57" borderId="38" xfId="0" applyFont="1" applyFill="1" applyBorder="1" applyAlignment="1">
      <alignment horizontal="left" vertical="center"/>
    </xf>
    <xf numFmtId="0" fontId="56" fillId="55" borderId="38" xfId="0" applyFont="1" applyFill="1" applyBorder="1" applyAlignment="1">
      <alignment horizontal="left" vertical="center" wrapText="1"/>
    </xf>
    <xf numFmtId="0" fontId="56" fillId="55" borderId="0" xfId="0" applyFont="1" applyFill="1" applyBorder="1" applyAlignment="1">
      <alignment horizontal="left" vertical="center" wrapText="1"/>
    </xf>
    <xf numFmtId="0" fontId="56" fillId="55" borderId="39" xfId="0" applyFont="1" applyFill="1" applyBorder="1" applyAlignment="1">
      <alignment horizontal="left" vertical="center" wrapText="1"/>
    </xf>
    <xf numFmtId="0" fontId="56" fillId="55" borderId="38" xfId="0" applyFont="1" applyFill="1" applyBorder="1" applyAlignment="1">
      <alignment horizontal="left" vertical="center" wrapText="1"/>
    </xf>
    <xf numFmtId="3" fontId="56" fillId="55" borderId="0" xfId="0" applyNumberFormat="1" applyFont="1" applyFill="1" applyBorder="1" applyAlignment="1">
      <alignment horizontal="left" vertical="center"/>
    </xf>
    <xf numFmtId="3" fontId="56" fillId="55" borderId="39" xfId="0" applyNumberFormat="1" applyFont="1" applyFill="1" applyBorder="1" applyAlignment="1">
      <alignment horizontal="left" vertical="center"/>
    </xf>
    <xf numFmtId="0" fontId="56" fillId="55" borderId="39" xfId="0" applyFont="1" applyFill="1" applyBorder="1" applyAlignment="1">
      <alignment horizontal="left" vertical="center"/>
    </xf>
    <xf numFmtId="0" fontId="63" fillId="55" borderId="38" xfId="0" applyFont="1" applyFill="1" applyBorder="1" applyAlignment="1">
      <alignment horizontal="center"/>
    </xf>
    <xf numFmtId="0" fontId="63" fillId="55" borderId="39" xfId="0" applyFont="1" applyFill="1" applyBorder="1" applyAlignment="1">
      <alignment horizontal="center"/>
    </xf>
    <xf numFmtId="3" fontId="64" fillId="55" borderId="39" xfId="0" applyNumberFormat="1" applyFont="1" applyFill="1" applyBorder="1" applyAlignment="1">
      <alignment horizontal="right" vertical="center"/>
    </xf>
    <xf numFmtId="0" fontId="10" fillId="55" borderId="38" xfId="4" applyFont="1" applyFill="1" applyBorder="1" applyAlignment="1">
      <alignment vertical="center" wrapText="1"/>
    </xf>
    <xf numFmtId="3" fontId="5" fillId="55" borderId="0" xfId="7" applyNumberFormat="1" applyFont="1" applyFill="1" applyBorder="1" applyAlignment="1">
      <alignment vertical="center"/>
    </xf>
    <xf numFmtId="3" fontId="5" fillId="55" borderId="39" xfId="7" applyNumberFormat="1" applyFont="1" applyFill="1" applyBorder="1" applyAlignment="1">
      <alignment vertical="center"/>
    </xf>
    <xf numFmtId="3" fontId="64" fillId="55" borderId="0" xfId="0" applyNumberFormat="1" applyFont="1" applyFill="1" applyBorder="1" applyAlignment="1">
      <alignment horizontal="left"/>
    </xf>
    <xf numFmtId="3" fontId="64" fillId="55" borderId="39" xfId="0" applyNumberFormat="1" applyFont="1" applyFill="1" applyBorder="1" applyAlignment="1">
      <alignment horizontal="left"/>
    </xf>
    <xf numFmtId="3" fontId="64" fillId="55" borderId="0" xfId="0" applyNumberFormat="1" applyFont="1" applyFill="1" applyBorder="1"/>
    <xf numFmtId="3" fontId="64" fillId="55" borderId="39" xfId="0" applyNumberFormat="1" applyFont="1" applyFill="1" applyBorder="1" applyAlignment="1">
      <alignment horizontal="right"/>
    </xf>
    <xf numFmtId="0" fontId="64" fillId="55" borderId="39" xfId="0" applyFont="1" applyFill="1" applyBorder="1" applyAlignment="1">
      <alignment vertical="center"/>
    </xf>
    <xf numFmtId="3" fontId="57" fillId="55" borderId="0" xfId="7" applyNumberFormat="1" applyFont="1" applyFill="1" applyBorder="1" applyAlignment="1">
      <alignment vertical="center"/>
    </xf>
    <xf numFmtId="3" fontId="57" fillId="55" borderId="39" xfId="7" applyNumberFormat="1" applyFont="1" applyFill="1" applyBorder="1" applyAlignment="1">
      <alignment vertical="center"/>
    </xf>
    <xf numFmtId="0" fontId="10" fillId="55" borderId="40" xfId="0" applyFont="1" applyFill="1" applyBorder="1" applyAlignment="1">
      <alignment horizontal="center" vertical="center" wrapText="1"/>
    </xf>
    <xf numFmtId="3" fontId="10" fillId="55" borderId="48" xfId="0" applyNumberFormat="1" applyFont="1" applyFill="1" applyBorder="1" applyAlignment="1">
      <alignment horizontal="center" vertical="center" wrapText="1"/>
    </xf>
    <xf numFmtId="3" fontId="10" fillId="55" borderId="38" xfId="0" applyNumberFormat="1" applyFont="1" applyFill="1" applyBorder="1" applyAlignment="1">
      <alignment horizontal="justify" vertical="center" wrapText="1"/>
    </xf>
    <xf numFmtId="0" fontId="55" fillId="55" borderId="38" xfId="4" applyFont="1" applyFill="1" applyBorder="1" applyAlignment="1">
      <alignment vertical="center" wrapText="1"/>
    </xf>
    <xf numFmtId="0" fontId="10" fillId="55" borderId="42" xfId="4" applyFont="1" applyFill="1" applyBorder="1" applyAlignment="1">
      <alignment vertical="center" wrapText="1"/>
    </xf>
    <xf numFmtId="0" fontId="55" fillId="55" borderId="38" xfId="0" applyFont="1" applyFill="1" applyBorder="1" applyAlignment="1">
      <alignment vertical="center" wrapText="1"/>
    </xf>
    <xf numFmtId="3" fontId="55" fillId="55" borderId="0" xfId="0" applyNumberFormat="1" applyFont="1" applyFill="1" applyBorder="1"/>
    <xf numFmtId="3" fontId="55" fillId="55" borderId="39" xfId="0" applyNumberFormat="1" applyFont="1" applyFill="1" applyBorder="1"/>
    <xf numFmtId="3" fontId="10" fillId="55" borderId="0" xfId="0" applyNumberFormat="1" applyFont="1" applyFill="1" applyBorder="1"/>
    <xf numFmtId="3" fontId="10" fillId="55" borderId="39" xfId="0" applyNumberFormat="1" applyFont="1" applyFill="1" applyBorder="1"/>
    <xf numFmtId="3" fontId="55" fillId="55" borderId="38" xfId="0" applyNumberFormat="1" applyFont="1" applyFill="1" applyBorder="1" applyAlignment="1">
      <alignment horizontal="left" vertical="center" wrapText="1"/>
    </xf>
    <xf numFmtId="0" fontId="10" fillId="55" borderId="42" xfId="0" applyFont="1" applyFill="1" applyBorder="1" applyAlignment="1">
      <alignment vertical="center" wrapText="1"/>
    </xf>
    <xf numFmtId="3" fontId="10" fillId="55" borderId="3" xfId="0" applyNumberFormat="1" applyFont="1" applyFill="1" applyBorder="1"/>
    <xf numFmtId="3" fontId="10" fillId="55" borderId="43" xfId="0" applyNumberFormat="1" applyFont="1" applyFill="1" applyBorder="1"/>
    <xf numFmtId="0" fontId="71" fillId="55" borderId="39" xfId="0" applyFont="1" applyFill="1" applyBorder="1"/>
    <xf numFmtId="0" fontId="55" fillId="55" borderId="38" xfId="5" applyFont="1" applyFill="1" applyBorder="1" applyAlignment="1">
      <alignment vertical="center" wrapText="1"/>
    </xf>
    <xf numFmtId="3" fontId="55" fillId="55" borderId="0" xfId="5" applyNumberFormat="1" applyFont="1" applyFill="1" applyBorder="1" applyAlignment="1">
      <alignment vertical="center"/>
    </xf>
    <xf numFmtId="0" fontId="55" fillId="55" borderId="42" xfId="5" applyFont="1" applyFill="1" applyBorder="1" applyAlignment="1">
      <alignment horizontal="center" vertical="center" wrapText="1"/>
    </xf>
    <xf numFmtId="3" fontId="55" fillId="55" borderId="3" xfId="5" applyNumberFormat="1" applyFont="1" applyFill="1" applyBorder="1" applyAlignment="1">
      <alignment horizontal="center" vertical="center" wrapText="1"/>
    </xf>
    <xf numFmtId="3" fontId="55" fillId="55" borderId="43" xfId="5" applyNumberFormat="1" applyFont="1" applyFill="1" applyBorder="1" applyAlignment="1">
      <alignment horizontal="center" vertical="center" wrapText="1"/>
    </xf>
    <xf numFmtId="0" fontId="10" fillId="55" borderId="40" xfId="5" applyFont="1" applyFill="1" applyBorder="1" applyAlignment="1">
      <alignment horizontal="center" vertical="center" wrapText="1"/>
    </xf>
    <xf numFmtId="3" fontId="10" fillId="55" borderId="1" xfId="5" applyNumberFormat="1" applyFont="1" applyFill="1" applyBorder="1" applyAlignment="1">
      <alignment horizontal="center" vertical="center" wrapText="1"/>
    </xf>
    <xf numFmtId="3" fontId="10" fillId="55" borderId="48" xfId="5" applyNumberFormat="1" applyFont="1" applyFill="1" applyBorder="1" applyAlignment="1">
      <alignment horizontal="center" vertical="center" wrapText="1"/>
    </xf>
    <xf numFmtId="3" fontId="10" fillId="55" borderId="0" xfId="5" applyNumberFormat="1" applyFont="1" applyFill="1" applyBorder="1" applyAlignment="1">
      <alignment vertical="center"/>
    </xf>
    <xf numFmtId="3" fontId="10" fillId="55" borderId="39" xfId="5" applyNumberFormat="1" applyFont="1" applyFill="1" applyBorder="1" applyAlignment="1">
      <alignment vertical="center"/>
    </xf>
    <xf numFmtId="3" fontId="10" fillId="55" borderId="38" xfId="5" applyNumberFormat="1" applyFont="1" applyFill="1" applyBorder="1" applyAlignment="1">
      <alignment horizontal="left" vertical="center" wrapText="1"/>
    </xf>
    <xf numFmtId="3" fontId="10" fillId="55" borderId="38" xfId="5" applyNumberFormat="1" applyFont="1" applyFill="1" applyBorder="1" applyAlignment="1">
      <alignment vertical="center" wrapText="1"/>
    </xf>
    <xf numFmtId="3" fontId="55" fillId="55" borderId="39" xfId="5" applyNumberFormat="1" applyFont="1" applyFill="1" applyBorder="1" applyAlignment="1">
      <alignment vertical="center"/>
    </xf>
    <xf numFmtId="0" fontId="55" fillId="55" borderId="38" xfId="5" applyFont="1" applyFill="1" applyBorder="1" applyAlignment="1">
      <alignment horizontal="center" vertical="center" wrapText="1"/>
    </xf>
    <xf numFmtId="3" fontId="55" fillId="55" borderId="0" xfId="5" applyNumberFormat="1" applyFont="1" applyFill="1" applyBorder="1" applyAlignment="1">
      <alignment horizontal="center" vertical="center" wrapText="1"/>
    </xf>
    <xf numFmtId="3" fontId="55" fillId="55" borderId="39" xfId="5" applyNumberFormat="1" applyFont="1" applyFill="1" applyBorder="1" applyAlignment="1">
      <alignment horizontal="center" vertical="center" wrapText="1"/>
    </xf>
    <xf numFmtId="0" fontId="10" fillId="55" borderId="38" xfId="5" applyFont="1" applyFill="1" applyBorder="1" applyAlignment="1">
      <alignment horizontal="center" vertical="center" wrapText="1"/>
    </xf>
    <xf numFmtId="3" fontId="10" fillId="55" borderId="0" xfId="5" applyNumberFormat="1" applyFont="1" applyFill="1" applyBorder="1" applyAlignment="1">
      <alignment horizontal="center" vertical="center" wrapText="1"/>
    </xf>
    <xf numFmtId="3" fontId="10" fillId="55" borderId="39" xfId="5" applyNumberFormat="1" applyFont="1" applyFill="1" applyBorder="1" applyAlignment="1">
      <alignment horizontal="center" vertical="center" wrapText="1"/>
    </xf>
    <xf numFmtId="0" fontId="10" fillId="55" borderId="42" xfId="5" applyFont="1" applyFill="1" applyBorder="1" applyAlignment="1">
      <alignment vertical="center" wrapText="1"/>
    </xf>
    <xf numFmtId="3" fontId="10" fillId="55" borderId="3" xfId="5" applyNumberFormat="1" applyFont="1" applyFill="1" applyBorder="1" applyAlignment="1">
      <alignment vertical="center"/>
    </xf>
    <xf numFmtId="3" fontId="10" fillId="55" borderId="43" xfId="5" applyNumberFormat="1" applyFont="1" applyFill="1" applyBorder="1" applyAlignment="1">
      <alignment vertical="center"/>
    </xf>
    <xf numFmtId="0" fontId="55" fillId="55" borderId="44" xfId="5" applyFont="1" applyFill="1" applyBorder="1" applyAlignment="1">
      <alignment horizontal="center" vertical="center" wrapText="1"/>
    </xf>
    <xf numFmtId="3" fontId="55" fillId="55" borderId="2" xfId="5" applyNumberFormat="1" applyFont="1" applyFill="1" applyBorder="1" applyAlignment="1">
      <alignment horizontal="center" vertical="center" wrapText="1"/>
    </xf>
    <xf numFmtId="3" fontId="55" fillId="55" borderId="41" xfId="5" applyNumberFormat="1" applyFont="1" applyFill="1" applyBorder="1" applyAlignment="1">
      <alignment horizontal="center" vertical="center" wrapText="1"/>
    </xf>
    <xf numFmtId="0" fontId="55" fillId="55" borderId="44" xfId="0" applyFont="1" applyFill="1" applyBorder="1" applyAlignment="1">
      <alignment horizontal="center" vertical="center" wrapText="1"/>
    </xf>
    <xf numFmtId="3" fontId="55" fillId="55" borderId="2" xfId="0" applyNumberFormat="1" applyFont="1" applyFill="1" applyBorder="1" applyAlignment="1">
      <alignment horizontal="center" vertical="center" wrapText="1"/>
    </xf>
    <xf numFmtId="3" fontId="55" fillId="55" borderId="41" xfId="0" applyNumberFormat="1" applyFont="1" applyFill="1" applyBorder="1" applyAlignment="1">
      <alignment horizontal="center" vertical="center" wrapText="1"/>
    </xf>
    <xf numFmtId="0" fontId="55" fillId="55" borderId="41" xfId="0" applyFont="1" applyFill="1" applyBorder="1" applyAlignment="1">
      <alignment horizontal="center" vertical="center" wrapText="1"/>
    </xf>
    <xf numFmtId="0" fontId="10" fillId="55" borderId="1" xfId="0" applyFont="1" applyFill="1" applyBorder="1" applyAlignment="1">
      <alignment horizontal="center" vertical="center" wrapText="1"/>
    </xf>
    <xf numFmtId="0" fontId="10" fillId="55" borderId="48" xfId="0" applyFont="1" applyFill="1" applyBorder="1" applyAlignment="1">
      <alignment horizontal="center" vertical="center" wrapText="1"/>
    </xf>
    <xf numFmtId="4" fontId="55" fillId="55" borderId="0" xfId="0" applyNumberFormat="1" applyFont="1" applyFill="1" applyBorder="1" applyAlignment="1">
      <alignment vertical="center"/>
    </xf>
    <xf numFmtId="0" fontId="71" fillId="55" borderId="0" xfId="0" applyFont="1" applyFill="1" applyBorder="1"/>
  </cellXfs>
  <cellStyles count="398">
    <cellStyle name="20% - Énfasis1 2" xfId="45" xr:uid="{F9BD1148-11D6-4B17-BC8C-F664FB417486}"/>
    <cellStyle name="20% - Énfasis1 2 2" xfId="135" xr:uid="{00000000-0005-0000-0000-000001000000}"/>
    <cellStyle name="20% - Énfasis1 2 3" xfId="134" xr:uid="{00000000-0005-0000-0000-000000000000}"/>
    <cellStyle name="20% - Énfasis1 3" xfId="136" xr:uid="{00000000-0005-0000-0000-000002000000}"/>
    <cellStyle name="20% - Énfasis1 4" xfId="137" xr:uid="{00000000-0005-0000-0000-000003000000}"/>
    <cellStyle name="20% - Énfasis1 5" xfId="133" xr:uid="{00000000-0005-0000-0000-000004000000}"/>
    <cellStyle name="20% - Énfasis2 2" xfId="44" xr:uid="{23AC85C7-090F-4891-82BA-C24F70F70C45}"/>
    <cellStyle name="20% - Énfasis2 2 2" xfId="140" xr:uid="{00000000-0005-0000-0000-000006000000}"/>
    <cellStyle name="20% - Énfasis2 2 3" xfId="139" xr:uid="{00000000-0005-0000-0000-000005000000}"/>
    <cellStyle name="20% - Énfasis2 3" xfId="141" xr:uid="{00000000-0005-0000-0000-000007000000}"/>
    <cellStyle name="20% - Énfasis2 4" xfId="142" xr:uid="{00000000-0005-0000-0000-000008000000}"/>
    <cellStyle name="20% - Énfasis2 5" xfId="138" xr:uid="{00000000-0005-0000-0000-000009000000}"/>
    <cellStyle name="20% - Énfasis3 2" xfId="60" xr:uid="{31891AF5-1A30-4FA7-8DEE-B3AE2F18F573}"/>
    <cellStyle name="20% - Énfasis3 2 2" xfId="145" xr:uid="{00000000-0005-0000-0000-00000B000000}"/>
    <cellStyle name="20% - Énfasis3 2 3" xfId="144" xr:uid="{00000000-0005-0000-0000-00000A000000}"/>
    <cellStyle name="20% - Énfasis3 3" xfId="146" xr:uid="{00000000-0005-0000-0000-00000C000000}"/>
    <cellStyle name="20% - Énfasis3 4" xfId="147" xr:uid="{00000000-0005-0000-0000-00000D000000}"/>
    <cellStyle name="20% - Énfasis3 5" xfId="143" xr:uid="{00000000-0005-0000-0000-00000E000000}"/>
    <cellStyle name="20% - Énfasis4 2" xfId="62" xr:uid="{7662F88F-6DFB-410F-954F-EF79259A0A05}"/>
    <cellStyle name="20% - Énfasis4 2 2" xfId="150" xr:uid="{00000000-0005-0000-0000-000010000000}"/>
    <cellStyle name="20% - Énfasis4 2 3" xfId="149" xr:uid="{00000000-0005-0000-0000-00000F000000}"/>
    <cellStyle name="20% - Énfasis4 3" xfId="151" xr:uid="{00000000-0005-0000-0000-000011000000}"/>
    <cellStyle name="20% - Énfasis4 4" xfId="152" xr:uid="{00000000-0005-0000-0000-000012000000}"/>
    <cellStyle name="20% - Énfasis4 5" xfId="148" xr:uid="{00000000-0005-0000-0000-000013000000}"/>
    <cellStyle name="20% - Énfasis5 2" xfId="63" xr:uid="{587C81DC-E782-4AF8-9E12-5A3EF98DEF17}"/>
    <cellStyle name="20% - Énfasis5 2 2" xfId="155" xr:uid="{00000000-0005-0000-0000-000015000000}"/>
    <cellStyle name="20% - Énfasis5 2 3" xfId="154" xr:uid="{00000000-0005-0000-0000-000014000000}"/>
    <cellStyle name="20% - Énfasis5 3" xfId="156" xr:uid="{00000000-0005-0000-0000-000016000000}"/>
    <cellStyle name="20% - Énfasis5 4" xfId="157" xr:uid="{00000000-0005-0000-0000-000017000000}"/>
    <cellStyle name="20% - Énfasis5 5" xfId="153" xr:uid="{00000000-0005-0000-0000-000018000000}"/>
    <cellStyle name="20% - Énfasis6 2" xfId="64" xr:uid="{16521EDA-2442-4048-918C-A90FEDEBEEE2}"/>
    <cellStyle name="20% - Énfasis6 2 2" xfId="160" xr:uid="{00000000-0005-0000-0000-00001A000000}"/>
    <cellStyle name="20% - Énfasis6 2 3" xfId="159" xr:uid="{00000000-0005-0000-0000-000019000000}"/>
    <cellStyle name="20% - Énfasis6 3" xfId="161" xr:uid="{00000000-0005-0000-0000-00001B000000}"/>
    <cellStyle name="20% - Énfasis6 4" xfId="162" xr:uid="{00000000-0005-0000-0000-00001C000000}"/>
    <cellStyle name="20% - Énfasis6 5" xfId="158" xr:uid="{00000000-0005-0000-0000-00001D000000}"/>
    <cellStyle name="40% - Énfasis1 2" xfId="65" xr:uid="{BD6D0BC6-FEC9-4323-B9C7-51263B1D5342}"/>
    <cellStyle name="40% - Énfasis1 2 2" xfId="165" xr:uid="{00000000-0005-0000-0000-00001F000000}"/>
    <cellStyle name="40% - Énfasis1 2 3" xfId="164" xr:uid="{00000000-0005-0000-0000-00001E000000}"/>
    <cellStyle name="40% - Énfasis1 3" xfId="166" xr:uid="{00000000-0005-0000-0000-000020000000}"/>
    <cellStyle name="40% - Énfasis1 4" xfId="167" xr:uid="{00000000-0005-0000-0000-000021000000}"/>
    <cellStyle name="40% - Énfasis1 5" xfId="163" xr:uid="{00000000-0005-0000-0000-000022000000}"/>
    <cellStyle name="40% - Énfasis2 2" xfId="66" xr:uid="{97C45F15-1233-4C5E-B76F-6387DFE62F20}"/>
    <cellStyle name="40% - Énfasis2 2 2" xfId="170" xr:uid="{00000000-0005-0000-0000-000024000000}"/>
    <cellStyle name="40% - Énfasis2 2 3" xfId="169" xr:uid="{00000000-0005-0000-0000-000023000000}"/>
    <cellStyle name="40% - Énfasis2 3" xfId="171" xr:uid="{00000000-0005-0000-0000-000025000000}"/>
    <cellStyle name="40% - Énfasis2 4" xfId="172" xr:uid="{00000000-0005-0000-0000-000026000000}"/>
    <cellStyle name="40% - Énfasis2 5" xfId="168" xr:uid="{00000000-0005-0000-0000-000027000000}"/>
    <cellStyle name="40% - Énfasis3 2" xfId="67" xr:uid="{74AE44C0-F65A-497E-995C-ABB751CE8CBD}"/>
    <cellStyle name="40% - Énfasis3 2 2" xfId="175" xr:uid="{00000000-0005-0000-0000-000029000000}"/>
    <cellStyle name="40% - Énfasis3 2 3" xfId="174" xr:uid="{00000000-0005-0000-0000-000028000000}"/>
    <cellStyle name="40% - Énfasis3 3" xfId="176" xr:uid="{00000000-0005-0000-0000-00002A000000}"/>
    <cellStyle name="40% - Énfasis3 4" xfId="177" xr:uid="{00000000-0005-0000-0000-00002B000000}"/>
    <cellStyle name="40% - Énfasis3 5" xfId="173" xr:uid="{00000000-0005-0000-0000-00002C000000}"/>
    <cellStyle name="40% - Énfasis4 2" xfId="68" xr:uid="{B5AFFBD6-10FA-4EE4-9669-CF5773DF5821}"/>
    <cellStyle name="40% - Énfasis4 2 2" xfId="180" xr:uid="{00000000-0005-0000-0000-00002E000000}"/>
    <cellStyle name="40% - Énfasis4 2 3" xfId="179" xr:uid="{00000000-0005-0000-0000-00002D000000}"/>
    <cellStyle name="40% - Énfasis4 3" xfId="181" xr:uid="{00000000-0005-0000-0000-00002F000000}"/>
    <cellStyle name="40% - Énfasis4 4" xfId="182" xr:uid="{00000000-0005-0000-0000-000030000000}"/>
    <cellStyle name="40% - Énfasis4 5" xfId="178" xr:uid="{00000000-0005-0000-0000-000031000000}"/>
    <cellStyle name="40% - Énfasis5 2" xfId="69" xr:uid="{C72E24D3-83EA-4B45-918F-EF8C5F4B1F43}"/>
    <cellStyle name="40% - Énfasis5 2 2" xfId="185" xr:uid="{00000000-0005-0000-0000-000033000000}"/>
    <cellStyle name="40% - Énfasis5 2 3" xfId="184" xr:uid="{00000000-0005-0000-0000-000032000000}"/>
    <cellStyle name="40% - Énfasis5 3" xfId="186" xr:uid="{00000000-0005-0000-0000-000034000000}"/>
    <cellStyle name="40% - Énfasis5 4" xfId="187" xr:uid="{00000000-0005-0000-0000-000035000000}"/>
    <cellStyle name="40% - Énfasis5 5" xfId="183" xr:uid="{00000000-0005-0000-0000-000036000000}"/>
    <cellStyle name="40% - Énfasis6 2" xfId="70" xr:uid="{4FCC6AB6-74AB-4888-886B-D413C7166990}"/>
    <cellStyle name="40% - Énfasis6 2 2" xfId="190" xr:uid="{00000000-0005-0000-0000-000038000000}"/>
    <cellStyle name="40% - Énfasis6 2 3" xfId="189" xr:uid="{00000000-0005-0000-0000-000037000000}"/>
    <cellStyle name="40% - Énfasis6 3" xfId="191" xr:uid="{00000000-0005-0000-0000-000039000000}"/>
    <cellStyle name="40% - Énfasis6 4" xfId="192" xr:uid="{00000000-0005-0000-0000-00003A000000}"/>
    <cellStyle name="40% - Énfasis6 5" xfId="188" xr:uid="{00000000-0005-0000-0000-00003B000000}"/>
    <cellStyle name="60% - Énfasis1 2" xfId="71" xr:uid="{F4A76098-FA18-48FA-8C6E-7196D45D14F2}"/>
    <cellStyle name="60% - Énfasis1 2 2" xfId="194" xr:uid="{00000000-0005-0000-0000-00003C000000}"/>
    <cellStyle name="60% - Énfasis1 3" xfId="195" xr:uid="{00000000-0005-0000-0000-00003D000000}"/>
    <cellStyle name="60% - Énfasis1 4" xfId="196" xr:uid="{00000000-0005-0000-0000-00003E000000}"/>
    <cellStyle name="60% - Énfasis1 5" xfId="193" xr:uid="{00000000-0005-0000-0000-00003F000000}"/>
    <cellStyle name="60% - Énfasis2 2" xfId="72" xr:uid="{0FA12990-701B-4605-8A3C-E69B833A7C5C}"/>
    <cellStyle name="60% - Énfasis2 2 2" xfId="198" xr:uid="{00000000-0005-0000-0000-000040000000}"/>
    <cellStyle name="60% - Énfasis2 3" xfId="199" xr:uid="{00000000-0005-0000-0000-000041000000}"/>
    <cellStyle name="60% - Énfasis2 4" xfId="200" xr:uid="{00000000-0005-0000-0000-000042000000}"/>
    <cellStyle name="60% - Énfasis2 5" xfId="197" xr:uid="{00000000-0005-0000-0000-000043000000}"/>
    <cellStyle name="60% - Énfasis3 2" xfId="73" xr:uid="{54A07933-8F77-4884-9C8C-800747C87116}"/>
    <cellStyle name="60% - Énfasis3 2 2" xfId="202" xr:uid="{00000000-0005-0000-0000-000044000000}"/>
    <cellStyle name="60% - Énfasis3 3" xfId="203" xr:uid="{00000000-0005-0000-0000-000045000000}"/>
    <cellStyle name="60% - Énfasis3 4" xfId="204" xr:uid="{00000000-0005-0000-0000-000046000000}"/>
    <cellStyle name="60% - Énfasis3 5" xfId="201" xr:uid="{00000000-0005-0000-0000-000047000000}"/>
    <cellStyle name="60% - Énfasis4 2" xfId="74" xr:uid="{C6BAA6B3-F6B6-4DCB-A5F6-7D7EF5D00EEA}"/>
    <cellStyle name="60% - Énfasis4 2 2" xfId="206" xr:uid="{00000000-0005-0000-0000-000048000000}"/>
    <cellStyle name="60% - Énfasis4 3" xfId="207" xr:uid="{00000000-0005-0000-0000-000049000000}"/>
    <cellStyle name="60% - Énfasis4 4" xfId="208" xr:uid="{00000000-0005-0000-0000-00004A000000}"/>
    <cellStyle name="60% - Énfasis4 5" xfId="205" xr:uid="{00000000-0005-0000-0000-00004B000000}"/>
    <cellStyle name="60% - Énfasis5 2" xfId="75" xr:uid="{665B8D5D-C056-4359-8C1D-B8C10294B351}"/>
    <cellStyle name="60% - Énfasis5 2 2" xfId="210" xr:uid="{00000000-0005-0000-0000-00004C000000}"/>
    <cellStyle name="60% - Énfasis5 3" xfId="211" xr:uid="{00000000-0005-0000-0000-00004D000000}"/>
    <cellStyle name="60% - Énfasis5 4" xfId="212" xr:uid="{00000000-0005-0000-0000-00004E000000}"/>
    <cellStyle name="60% - Énfasis5 5" xfId="209" xr:uid="{00000000-0005-0000-0000-00004F000000}"/>
    <cellStyle name="60% - Énfasis6 2" xfId="76" xr:uid="{B9279CFD-6B90-468F-A5A4-1BE5B3B1C514}"/>
    <cellStyle name="60% - Énfasis6 2 2" xfId="214" xr:uid="{00000000-0005-0000-0000-000050000000}"/>
    <cellStyle name="60% - Énfasis6 3" xfId="215" xr:uid="{00000000-0005-0000-0000-000051000000}"/>
    <cellStyle name="60% - Énfasis6 4" xfId="216" xr:uid="{00000000-0005-0000-0000-000052000000}"/>
    <cellStyle name="60% - Énfasis6 5" xfId="213" xr:uid="{00000000-0005-0000-0000-000053000000}"/>
    <cellStyle name="Buena" xfId="217" xr:uid="{00000000-0005-0000-0000-000054000000}"/>
    <cellStyle name="Buena 2" xfId="77" xr:uid="{369F37A3-F625-452E-8FF7-44849157EAFE}"/>
    <cellStyle name="Buena 2 2" xfId="218" xr:uid="{00000000-0005-0000-0000-000055000000}"/>
    <cellStyle name="Buena 3" xfId="219" xr:uid="{00000000-0005-0000-0000-000056000000}"/>
    <cellStyle name="Buena 4" xfId="220" xr:uid="{00000000-0005-0000-0000-000057000000}"/>
    <cellStyle name="Cálculo 2" xfId="78" xr:uid="{F17D391B-06C2-4632-AB79-67673C770154}"/>
    <cellStyle name="Cálculo 2 2" xfId="222" xr:uid="{00000000-0005-0000-0000-000058000000}"/>
    <cellStyle name="Cálculo 3" xfId="223" xr:uid="{00000000-0005-0000-0000-000059000000}"/>
    <cellStyle name="Cálculo 4" xfId="224" xr:uid="{00000000-0005-0000-0000-00005A000000}"/>
    <cellStyle name="Cálculo 5" xfId="221" xr:uid="{00000000-0005-0000-0000-00005B000000}"/>
    <cellStyle name="Celda de comprobación 2" xfId="79" xr:uid="{7A12A1F7-B909-480F-B5C5-9076CE0451EA}"/>
    <cellStyle name="Celda de comprobación 2 2" xfId="226" xr:uid="{00000000-0005-0000-0000-00005C000000}"/>
    <cellStyle name="Celda de comprobación 3" xfId="227" xr:uid="{00000000-0005-0000-0000-00005D000000}"/>
    <cellStyle name="Celda de comprobación 4" xfId="228" xr:uid="{00000000-0005-0000-0000-00005E000000}"/>
    <cellStyle name="Celda de comprobación 5" xfId="225" xr:uid="{00000000-0005-0000-0000-00005F000000}"/>
    <cellStyle name="Celda vinculada 2" xfId="80" xr:uid="{740FD0F0-B958-4A13-86E3-6491C4D92DFE}"/>
    <cellStyle name="Celda vinculada 2 2" xfId="230" xr:uid="{00000000-0005-0000-0000-000060000000}"/>
    <cellStyle name="Celda vinculada 3" xfId="231" xr:uid="{00000000-0005-0000-0000-000061000000}"/>
    <cellStyle name="Celda vinculada 4" xfId="232" xr:uid="{00000000-0005-0000-0000-000062000000}"/>
    <cellStyle name="Celda vinculada 5" xfId="229" xr:uid="{00000000-0005-0000-0000-000063000000}"/>
    <cellStyle name="Encabezado 4 2" xfId="81" xr:uid="{8B5FDCD9-163E-4266-A4B1-7AC1980B2959}"/>
    <cellStyle name="Encabezado 4 2 2" xfId="234" xr:uid="{00000000-0005-0000-0000-000064000000}"/>
    <cellStyle name="Encabezado 4 3" xfId="235" xr:uid="{00000000-0005-0000-0000-000065000000}"/>
    <cellStyle name="Encabezado 4 4" xfId="236" xr:uid="{00000000-0005-0000-0000-000066000000}"/>
    <cellStyle name="Encabezado 4 5" xfId="233" xr:uid="{00000000-0005-0000-0000-000067000000}"/>
    <cellStyle name="Énfasis1 2" xfId="82" xr:uid="{3BB96BFE-4E3A-4D6F-9F8B-455292272E2D}"/>
    <cellStyle name="Énfasis1 2 2" xfId="238" xr:uid="{00000000-0005-0000-0000-000068000000}"/>
    <cellStyle name="Énfasis1 3" xfId="239" xr:uid="{00000000-0005-0000-0000-000069000000}"/>
    <cellStyle name="Énfasis1 4" xfId="240" xr:uid="{00000000-0005-0000-0000-00006A000000}"/>
    <cellStyle name="Énfasis1 5" xfId="237" xr:uid="{00000000-0005-0000-0000-00006B000000}"/>
    <cellStyle name="Énfasis2 2" xfId="83" xr:uid="{6945FD03-64E7-4CE7-A138-16DA77457000}"/>
    <cellStyle name="Énfasis2 2 2" xfId="242" xr:uid="{00000000-0005-0000-0000-00006C000000}"/>
    <cellStyle name="Énfasis2 3" xfId="243" xr:uid="{00000000-0005-0000-0000-00006D000000}"/>
    <cellStyle name="Énfasis2 4" xfId="244" xr:uid="{00000000-0005-0000-0000-00006E000000}"/>
    <cellStyle name="Énfasis2 5" xfId="241" xr:uid="{00000000-0005-0000-0000-00006F000000}"/>
    <cellStyle name="Énfasis3 2" xfId="84" xr:uid="{E8D20FE3-3B74-4F3A-A329-FA2D80E07FEC}"/>
    <cellStyle name="Énfasis3 2 2" xfId="246" xr:uid="{00000000-0005-0000-0000-000070000000}"/>
    <cellStyle name="Énfasis3 3" xfId="247" xr:uid="{00000000-0005-0000-0000-000071000000}"/>
    <cellStyle name="Énfasis3 4" xfId="248" xr:uid="{00000000-0005-0000-0000-000072000000}"/>
    <cellStyle name="Énfasis3 5" xfId="245" xr:uid="{00000000-0005-0000-0000-000073000000}"/>
    <cellStyle name="Énfasis4 2" xfId="85" xr:uid="{68DCA6DF-8B99-4E4F-A61B-9996B63DDF9F}"/>
    <cellStyle name="Énfasis4 2 2" xfId="250" xr:uid="{00000000-0005-0000-0000-000074000000}"/>
    <cellStyle name="Énfasis4 3" xfId="251" xr:uid="{00000000-0005-0000-0000-000075000000}"/>
    <cellStyle name="Énfasis4 4" xfId="252" xr:uid="{00000000-0005-0000-0000-000076000000}"/>
    <cellStyle name="Énfasis4 5" xfId="249" xr:uid="{00000000-0005-0000-0000-000077000000}"/>
    <cellStyle name="Énfasis5 2" xfId="86" xr:uid="{3F7D7738-9840-4367-8CE2-F384C36001B8}"/>
    <cellStyle name="Énfasis5 2 2" xfId="254" xr:uid="{00000000-0005-0000-0000-000078000000}"/>
    <cellStyle name="Énfasis5 3" xfId="255" xr:uid="{00000000-0005-0000-0000-000079000000}"/>
    <cellStyle name="Énfasis5 4" xfId="256" xr:uid="{00000000-0005-0000-0000-00007A000000}"/>
    <cellStyle name="Énfasis5 5" xfId="253" xr:uid="{00000000-0005-0000-0000-00007B000000}"/>
    <cellStyle name="Énfasis6 2" xfId="87" xr:uid="{E7D2D645-2D03-4578-8AD5-B4B5714348DE}"/>
    <cellStyle name="Énfasis6 2 2" xfId="258" xr:uid="{00000000-0005-0000-0000-00007C000000}"/>
    <cellStyle name="Énfasis6 3" xfId="259" xr:uid="{00000000-0005-0000-0000-00007D000000}"/>
    <cellStyle name="Énfasis6 4" xfId="260" xr:uid="{00000000-0005-0000-0000-00007E000000}"/>
    <cellStyle name="Énfasis6 5" xfId="257" xr:uid="{00000000-0005-0000-0000-00007F000000}"/>
    <cellStyle name="Entrada 2" xfId="88" xr:uid="{8CB003A5-85B2-4714-B71B-3BD97BD0593D}"/>
    <cellStyle name="Entrada 2 2" xfId="262" xr:uid="{00000000-0005-0000-0000-000080000000}"/>
    <cellStyle name="Entrada 3" xfId="263" xr:uid="{00000000-0005-0000-0000-000081000000}"/>
    <cellStyle name="Entrada 4" xfId="264" xr:uid="{00000000-0005-0000-0000-000082000000}"/>
    <cellStyle name="Entrada 5" xfId="261" xr:uid="{00000000-0005-0000-0000-000083000000}"/>
    <cellStyle name="Euro" xfId="265" xr:uid="{00000000-0005-0000-0000-000084000000}"/>
    <cellStyle name="Hipervínculo" xfId="1" builtinId="8"/>
    <cellStyle name="Incorrecto 2" xfId="89" xr:uid="{4761F5E9-2234-4052-BE16-686E6310BAA1}"/>
    <cellStyle name="Incorrecto 2 2" xfId="267" xr:uid="{00000000-0005-0000-0000-000085000000}"/>
    <cellStyle name="Incorrecto 3" xfId="268" xr:uid="{00000000-0005-0000-0000-000086000000}"/>
    <cellStyle name="Incorrecto 4" xfId="269" xr:uid="{00000000-0005-0000-0000-000087000000}"/>
    <cellStyle name="Incorrecto 5" xfId="266" xr:uid="{00000000-0005-0000-0000-000088000000}"/>
    <cellStyle name="Millares" xfId="6" builtinId="3"/>
    <cellStyle name="Millares [0] 2" xfId="18" xr:uid="{93BD760E-8FAD-4FC9-B0A9-3962558A35A9}"/>
    <cellStyle name="Millares [0] 3" xfId="396" xr:uid="{00000000-0005-0000-0000-0000B5010000}"/>
    <cellStyle name="Millares 10" xfId="130" xr:uid="{00000000-0005-0000-0000-000038010000}"/>
    <cellStyle name="Millares 11" xfId="132" xr:uid="{00000000-0005-0000-0000-0000AF010000}"/>
    <cellStyle name="Millares 12" xfId="393" xr:uid="{00000000-0005-0000-0000-0000B1010000}"/>
    <cellStyle name="Millares 13" xfId="388" xr:uid="{00000000-0005-0000-0000-0000B3010000}"/>
    <cellStyle name="Millares 2" xfId="22" xr:uid="{84527287-85DB-4594-9C3F-A206A2822D13}"/>
    <cellStyle name="Millares 2 2" xfId="105" xr:uid="{8222CB6C-786C-4185-BB71-2113DFEB28F5}"/>
    <cellStyle name="Millares 2 2 2" xfId="272" xr:uid="{00000000-0005-0000-0000-00008B000000}"/>
    <cellStyle name="Millares 2 3" xfId="57" xr:uid="{DBCCB1BE-91A1-4D9D-9AF4-D1A1086402FD}"/>
    <cellStyle name="Millares 2 3 2" xfId="273" xr:uid="{00000000-0005-0000-0000-00008C000000}"/>
    <cellStyle name="Millares 2 3 3" xfId="389" xr:uid="{00000000-0005-0000-0000-000021000000}"/>
    <cellStyle name="Millares 2 4" xfId="121" xr:uid="{5CFBBAA6-C05E-4C52-9639-D9620D996257}"/>
    <cellStyle name="Millares 2 4 2" xfId="394" xr:uid="{00000000-0005-0000-0000-000022000000}"/>
    <cellStyle name="Millares 2 5" xfId="271" xr:uid="{00000000-0005-0000-0000-00008A000000}"/>
    <cellStyle name="Millares 3" xfId="20" xr:uid="{94376AAD-B6EF-4034-8436-14DEB2758139}"/>
    <cellStyle name="Millares 3 2" xfId="59" xr:uid="{CE1BF0D7-9A12-4AE5-9991-F5E50CEFF99D}"/>
    <cellStyle name="Millares 3 3" xfId="274" xr:uid="{00000000-0005-0000-0000-00008D000000}"/>
    <cellStyle name="Millares 4" xfId="43" xr:uid="{C9A5244D-4BB6-4749-950A-9AE3F9889089}"/>
    <cellStyle name="Millares 4 2" xfId="275" xr:uid="{00000000-0005-0000-0000-00008E000000}"/>
    <cellStyle name="Millares 4 3" xfId="390" xr:uid="{00000000-0005-0000-0000-000025000000}"/>
    <cellStyle name="Millares 5" xfId="276" xr:uid="{00000000-0005-0000-0000-00008F000000}"/>
    <cellStyle name="Millares 5 2" xfId="277" xr:uid="{00000000-0005-0000-0000-000090000000}"/>
    <cellStyle name="Millares 6" xfId="278" xr:uid="{00000000-0005-0000-0000-000091000000}"/>
    <cellStyle name="Millares 7" xfId="279" xr:uid="{00000000-0005-0000-0000-000092000000}"/>
    <cellStyle name="Millares 7 2" xfId="280" xr:uid="{00000000-0005-0000-0000-000093000000}"/>
    <cellStyle name="Millares 8" xfId="281" xr:uid="{00000000-0005-0000-0000-000094000000}"/>
    <cellStyle name="Millares 8 2" xfId="282" xr:uid="{00000000-0005-0000-0000-000095000000}"/>
    <cellStyle name="Millares 9" xfId="270" xr:uid="{00000000-0005-0000-0000-000096000000}"/>
    <cellStyle name="Neutral 2" xfId="90" xr:uid="{78D0BDCA-CD46-4087-A2EB-E19DDA830BEC}"/>
    <cellStyle name="Neutral 2 2" xfId="283" xr:uid="{00000000-0005-0000-0000-000097000000}"/>
    <cellStyle name="Normal" xfId="0" builtinId="0"/>
    <cellStyle name="Normal 10" xfId="120" xr:uid="{2B959E7D-8A16-4FD7-9847-36D39F2D1001}"/>
    <cellStyle name="Normal 11" xfId="119" xr:uid="{59AE7041-4A03-42B4-A2E1-2192F1BE39A7}"/>
    <cellStyle name="Normal 12" xfId="99" xr:uid="{E9CB6C42-0A30-4967-9B01-447BA0AFBC23}"/>
    <cellStyle name="Normal 12 2" xfId="392" xr:uid="{3E0120CF-571A-4A53-9EDA-E4AC34009368}"/>
    <cellStyle name="Normal 13" xfId="118" xr:uid="{9510DBAF-AC3A-45C5-9A9F-992DFEB31D1B}"/>
    <cellStyle name="Normal 14" xfId="58" xr:uid="{A04A9403-5484-4FB7-AA87-13E4697BC95B}"/>
    <cellStyle name="Normal 14 2" xfId="117" xr:uid="{FB4D9E82-1573-4A27-9E45-332BE49C5F03}"/>
    <cellStyle name="Normal 15" xfId="116" xr:uid="{A7296C77-807C-4B42-A8A0-57745989D492}"/>
    <cellStyle name="Normal 16" xfId="124" xr:uid="{68CE8F72-0E01-49F9-B05E-0FA1C82B7AD3}"/>
    <cellStyle name="Normal 17" xfId="128" xr:uid="{F9560D84-7089-4EEB-AF0E-C93751C2B884}"/>
    <cellStyle name="Normal 18" xfId="127" xr:uid="{8B6CF162-D833-4196-9F96-749DDAA539B8}"/>
    <cellStyle name="Normal 19" xfId="126" xr:uid="{D1C05F81-B034-4BEB-88AC-BAE5A8A19D5E}"/>
    <cellStyle name="Normal 19 2" xfId="106" xr:uid="{79052BF2-E287-4258-8E11-9F7ABE0D6E4D}"/>
    <cellStyle name="Normal 19 3" xfId="104" xr:uid="{5801E580-7E10-41F0-8CFD-EDC8D242278A}"/>
    <cellStyle name="Normal 2" xfId="2" xr:uid="{00000000-0005-0000-0000-000002000000}"/>
    <cellStyle name="Normal 2 10" xfId="42" xr:uid="{60EF03F3-7374-4880-8640-737541ECD400}"/>
    <cellStyle name="Normal 2 10 2" xfId="115" xr:uid="{89B2B283-220E-4E82-A23F-379D0EEBB834}"/>
    <cellStyle name="Normal 2 11" xfId="56" xr:uid="{AE43F541-0686-4867-B514-A48868389CF3}"/>
    <cellStyle name="Normal 2 12" xfId="55" xr:uid="{BC3BF772-B0B1-4222-BD25-E89494DC5594}"/>
    <cellStyle name="Normal 2 13" xfId="48" xr:uid="{E50641A6-5CCD-4757-88BC-DAE7AD650ADE}"/>
    <cellStyle name="Normal 2 14" xfId="125" xr:uid="{61E9C3D1-69C3-4226-BA2C-3AD9EFC8D307}"/>
    <cellStyle name="Normal 2 2" xfId="3" xr:uid="{00000000-0005-0000-0000-000003000000}"/>
    <cellStyle name="Normal 2 2 2" xfId="23" xr:uid="{04CE8850-5A28-4798-B015-840E01B02A74}"/>
    <cellStyle name="Normal 2 2 2 2" xfId="284" xr:uid="{00000000-0005-0000-0000-00009B000000}"/>
    <cellStyle name="Normal 2 2 3" xfId="24" xr:uid="{0530565F-BD93-470D-A000-A77D025523AE}"/>
    <cellStyle name="Normal 2 2 4" xfId="25" xr:uid="{76484149-6976-4FB8-9D86-5CF79676E63E}"/>
    <cellStyle name="Normal 2 2 5" xfId="26" xr:uid="{C37A2AB6-38A1-45C9-B703-E0C4CEBCBA26}"/>
    <cellStyle name="Normal 2 2 6" xfId="27" xr:uid="{858CF4ED-7887-43B6-9CE0-D814FAF9A186}"/>
    <cellStyle name="Normal 2 2 7" xfId="28" xr:uid="{4E1701A6-1EDD-408E-86E1-4C7B22ADA60A}"/>
    <cellStyle name="Normal 2 2 8" xfId="29" xr:uid="{D74DFF93-6B08-4020-BAD0-11099CD2FF8B}"/>
    <cellStyle name="Normal 2 2 9" xfId="101" xr:uid="{0AC3AFA3-C5F7-4FA4-A8F5-99B3AAFA85D5}"/>
    <cellStyle name="Normal 2 23" xfId="4" xr:uid="{00000000-0005-0000-0000-000004000000}"/>
    <cellStyle name="Normal 2 3" xfId="8" xr:uid="{F937D638-0449-424E-B30F-BF95504089D0}"/>
    <cellStyle name="Normal 2 3 2" xfId="107" xr:uid="{5FA7697E-9E41-4E1A-93A6-CFD34A6BB678}"/>
    <cellStyle name="Normal 2 4" xfId="9" xr:uid="{D685FF9F-082B-4188-B6D4-4E1891B0E896}"/>
    <cellStyle name="Normal 2 4 2" xfId="108" xr:uid="{256A643C-DE91-47E3-B50F-4D20857BBED6}"/>
    <cellStyle name="Normal 2 4 3" xfId="53" xr:uid="{9BAF009A-CB88-4B85-83AF-448D053582E3}"/>
    <cellStyle name="Normal 2 5" xfId="10" xr:uid="{93905910-9F33-4192-A7F6-AF90ABC9CDAE}"/>
    <cellStyle name="Normal 2 5 2" xfId="109" xr:uid="{64E908F5-7F8C-4BD1-A115-5AD85FE3B381}"/>
    <cellStyle name="Normal 2 5 3" xfId="54" xr:uid="{08EFED80-95FB-4EEF-9DF6-4629F7117F55}"/>
    <cellStyle name="Normal 2 6" xfId="11" xr:uid="{72BF4EAC-C320-41E0-A302-840567C393D4}"/>
    <cellStyle name="Normal 2 6 2" xfId="110" xr:uid="{8210D420-0C11-4F03-8B73-DC03D5D87413}"/>
    <cellStyle name="Normal 2 7" xfId="30" xr:uid="{DC580124-3071-47D6-AF46-0793198145D9}"/>
    <cellStyle name="Normal 2 7 2" xfId="111" xr:uid="{FB2FA321-7E21-4194-A2FF-5ADAB28C63F1}"/>
    <cellStyle name="Normal 2 8" xfId="19" xr:uid="{48E5EC5E-B943-4B51-BD27-3B2E5A02A7A6}"/>
    <cellStyle name="Normal 2 8 2" xfId="112" xr:uid="{B6F3DF3C-E2C7-49EB-BB85-C2618A5B480E}"/>
    <cellStyle name="Normal 2 9" xfId="52" xr:uid="{BE0F37EC-9C32-473F-BD97-B4892B428D02}"/>
    <cellStyle name="Normal 2_Cuadros base 2000 (Compendio) 07 10 2010" xfId="285" xr:uid="{00000000-0005-0000-0000-00009D000000}"/>
    <cellStyle name="Normal 20" xfId="5" xr:uid="{00000000-0005-0000-0000-000005000000}"/>
    <cellStyle name="Normal 21" xfId="129" xr:uid="{00000000-0005-0000-0000-000047010000}"/>
    <cellStyle name="Normal 22" xfId="354" xr:uid="{00000000-0005-0000-0000-0000B0010000}"/>
    <cellStyle name="Normal 23" xfId="395" xr:uid="{00000000-0005-0000-0000-0000B2010000}"/>
    <cellStyle name="Normal 24" xfId="387" xr:uid="{00000000-0005-0000-0000-0000B4010000}"/>
    <cellStyle name="Normal 25" xfId="397" xr:uid="{00000000-0005-0000-0000-0000B6010000}"/>
    <cellStyle name="Normal 26" xfId="391" xr:uid="{00000000-0005-0000-0000-0000BB010000}"/>
    <cellStyle name="Normal 3" xfId="12" xr:uid="{40566B18-B0F6-4FFB-B6B7-07DDB17A4062}"/>
    <cellStyle name="Normal 3 10" xfId="287" xr:uid="{00000000-0005-0000-0000-00009F000000}"/>
    <cellStyle name="Normal 3 10 2" xfId="360" xr:uid="{00000000-0005-0000-0000-0000A0000000}"/>
    <cellStyle name="Normal 3 11" xfId="288" xr:uid="{00000000-0005-0000-0000-0000A1000000}"/>
    <cellStyle name="Normal 3 11 2" xfId="361" xr:uid="{00000000-0005-0000-0000-0000A2000000}"/>
    <cellStyle name="Normal 3 12" xfId="289" xr:uid="{00000000-0005-0000-0000-0000A3000000}"/>
    <cellStyle name="Normal 3 12 2" xfId="362" xr:uid="{00000000-0005-0000-0000-0000A4000000}"/>
    <cellStyle name="Normal 3 13" xfId="290" xr:uid="{00000000-0005-0000-0000-0000A5000000}"/>
    <cellStyle name="Normal 3 13 2" xfId="363" xr:uid="{00000000-0005-0000-0000-0000A6000000}"/>
    <cellStyle name="Normal 3 14" xfId="291" xr:uid="{00000000-0005-0000-0000-0000A7000000}"/>
    <cellStyle name="Normal 3 14 2" xfId="364" xr:uid="{00000000-0005-0000-0000-0000A8000000}"/>
    <cellStyle name="Normal 3 15" xfId="292" xr:uid="{00000000-0005-0000-0000-0000A9000000}"/>
    <cellStyle name="Normal 3 15 2" xfId="365" xr:uid="{00000000-0005-0000-0000-0000AA000000}"/>
    <cellStyle name="Normal 3 16" xfId="293" xr:uid="{00000000-0005-0000-0000-0000AB000000}"/>
    <cellStyle name="Normal 3 16 2" xfId="366" xr:uid="{00000000-0005-0000-0000-0000AC000000}"/>
    <cellStyle name="Normal 3 17" xfId="294" xr:uid="{00000000-0005-0000-0000-0000AD000000}"/>
    <cellStyle name="Normal 3 17 2" xfId="367" xr:uid="{00000000-0005-0000-0000-0000AE000000}"/>
    <cellStyle name="Normal 3 18" xfId="295" xr:uid="{00000000-0005-0000-0000-0000AF000000}"/>
    <cellStyle name="Normal 3 18 2" xfId="368" xr:uid="{00000000-0005-0000-0000-0000B0000000}"/>
    <cellStyle name="Normal 3 19" xfId="296" xr:uid="{00000000-0005-0000-0000-0000B1000000}"/>
    <cellStyle name="Normal 3 19 2" xfId="369" xr:uid="{00000000-0005-0000-0000-0000B2000000}"/>
    <cellStyle name="Normal 3 2" xfId="32" xr:uid="{64BF7B71-F45B-468F-B35B-34387520129F}"/>
    <cellStyle name="Normal 3 2 2" xfId="298" xr:uid="{00000000-0005-0000-0000-0000B4000000}"/>
    <cellStyle name="Normal 3 2 2 2" xfId="371" xr:uid="{00000000-0005-0000-0000-0000B5000000}"/>
    <cellStyle name="Normal 3 2 3" xfId="370" xr:uid="{00000000-0005-0000-0000-0000B6000000}"/>
    <cellStyle name="Normal 3 2 4" xfId="297" xr:uid="{00000000-0005-0000-0000-0000B3000000}"/>
    <cellStyle name="Normal 3 2_Cuadros de publicación base 2005_16 10 2010" xfId="299" xr:uid="{00000000-0005-0000-0000-0000B7000000}"/>
    <cellStyle name="Normal 3 20" xfId="300" xr:uid="{00000000-0005-0000-0000-0000B8000000}"/>
    <cellStyle name="Normal 3 20 2" xfId="372" xr:uid="{00000000-0005-0000-0000-0000B9000000}"/>
    <cellStyle name="Normal 3 21" xfId="301" xr:uid="{00000000-0005-0000-0000-0000BA000000}"/>
    <cellStyle name="Normal 3 21 2" xfId="373" xr:uid="{00000000-0005-0000-0000-0000BB000000}"/>
    <cellStyle name="Normal 3 22" xfId="302" xr:uid="{00000000-0005-0000-0000-0000BC000000}"/>
    <cellStyle name="Normal 3 22 2" xfId="374" xr:uid="{00000000-0005-0000-0000-0000BD000000}"/>
    <cellStyle name="Normal 3 23" xfId="303" xr:uid="{00000000-0005-0000-0000-0000BE000000}"/>
    <cellStyle name="Normal 3 23 2" xfId="375" xr:uid="{00000000-0005-0000-0000-0000BF000000}"/>
    <cellStyle name="Normal 3 24" xfId="304" xr:uid="{00000000-0005-0000-0000-0000C0000000}"/>
    <cellStyle name="Normal 3 24 2" xfId="376" xr:uid="{00000000-0005-0000-0000-0000C1000000}"/>
    <cellStyle name="Normal 3 25" xfId="305" xr:uid="{00000000-0005-0000-0000-0000C2000000}"/>
    <cellStyle name="Normal 3 25 2" xfId="377" xr:uid="{00000000-0005-0000-0000-0000C3000000}"/>
    <cellStyle name="Normal 3 26" xfId="306" xr:uid="{00000000-0005-0000-0000-0000C4000000}"/>
    <cellStyle name="Normal 3 26 2" xfId="378" xr:uid="{00000000-0005-0000-0000-0000C5000000}"/>
    <cellStyle name="Normal 3 27" xfId="307" xr:uid="{00000000-0005-0000-0000-0000C6000000}"/>
    <cellStyle name="Normal 3 27 2" xfId="379" xr:uid="{00000000-0005-0000-0000-0000C7000000}"/>
    <cellStyle name="Normal 3 28" xfId="308" xr:uid="{00000000-0005-0000-0000-0000C8000000}"/>
    <cellStyle name="Normal 3 29" xfId="286" xr:uid="{00000000-0005-0000-0000-0000C9000000}"/>
    <cellStyle name="Normal 3 3" xfId="47" xr:uid="{7A8E4E7D-BAA7-4597-B5A9-85771E5F8AD2}"/>
    <cellStyle name="Normal 3 3 2" xfId="380" xr:uid="{00000000-0005-0000-0000-0000CB000000}"/>
    <cellStyle name="Normal 3 3 3" xfId="309" xr:uid="{00000000-0005-0000-0000-0000CA000000}"/>
    <cellStyle name="Normal 3 30" xfId="356" xr:uid="{00000000-0005-0000-0000-0000CC000000}"/>
    <cellStyle name="Normal 3 31" xfId="355" xr:uid="{00000000-0005-0000-0000-0000CD000000}"/>
    <cellStyle name="Normal 3 32" xfId="359" xr:uid="{00000000-0005-0000-0000-0000CE000000}"/>
    <cellStyle name="Normal 3 4" xfId="51" xr:uid="{F0954A41-E062-4FA2-A5AF-AF6FE3476962}"/>
    <cellStyle name="Normal 3 4 2" xfId="381" xr:uid="{00000000-0005-0000-0000-0000D0000000}"/>
    <cellStyle name="Normal 3 5" xfId="31" xr:uid="{AA78BF1D-05C7-4493-A207-121028411869}"/>
    <cellStyle name="Normal 3 5 2" xfId="382" xr:uid="{00000000-0005-0000-0000-0000D2000000}"/>
    <cellStyle name="Normal 3 5 3" xfId="310" xr:uid="{00000000-0005-0000-0000-0000D1000000}"/>
    <cellStyle name="Normal 3 6" xfId="311" xr:uid="{00000000-0005-0000-0000-0000D3000000}"/>
    <cellStyle name="Normal 3 6 2" xfId="383" xr:uid="{00000000-0005-0000-0000-0000D4000000}"/>
    <cellStyle name="Normal 3 7" xfId="312" xr:uid="{00000000-0005-0000-0000-0000D5000000}"/>
    <cellStyle name="Normal 3 7 2" xfId="384" xr:uid="{00000000-0005-0000-0000-0000D6000000}"/>
    <cellStyle name="Normal 3 8" xfId="313" xr:uid="{00000000-0005-0000-0000-0000D7000000}"/>
    <cellStyle name="Normal 3 8 2" xfId="385" xr:uid="{00000000-0005-0000-0000-0000D8000000}"/>
    <cellStyle name="Normal 3 9" xfId="314" xr:uid="{00000000-0005-0000-0000-0000D9000000}"/>
    <cellStyle name="Normal 3 9 2" xfId="386" xr:uid="{00000000-0005-0000-0000-0000DA000000}"/>
    <cellStyle name="Normal 3_Cuadros base 2000 (Compendio) 07 10 2010" xfId="315" xr:uid="{00000000-0005-0000-0000-0000DB000000}"/>
    <cellStyle name="Normal 4" xfId="13" xr:uid="{64B4B009-4A26-48F1-8007-DCDEEDD164E7}"/>
    <cellStyle name="Normal 4 2" xfId="46" xr:uid="{ACB38F22-A475-4B64-B5F4-D65F05EA7330}"/>
    <cellStyle name="Normal 4 2 2" xfId="316" xr:uid="{00000000-0005-0000-0000-0000DD000000}"/>
    <cellStyle name="Normal 4 3" xfId="113" xr:uid="{4387A875-6B28-40D2-87AD-8E2EE7C6412C}"/>
    <cellStyle name="Normal 4 4" xfId="50" xr:uid="{9BBA3D77-5EE1-4A50-A76B-ACFD4CEA2098}"/>
    <cellStyle name="Normal 4 5" xfId="103" xr:uid="{9CF12D19-256F-46A9-9045-05929610D750}"/>
    <cellStyle name="Normal 4 6" xfId="33" xr:uid="{C2C91DBD-20E7-4DE2-A561-B5936C4F2713}"/>
    <cellStyle name="Normal 5" xfId="7" xr:uid="{056EA57F-A38F-4DF8-8420-19FF32C584E8}"/>
    <cellStyle name="Normal 5 2" xfId="14" xr:uid="{5C9262E6-321C-48F7-BEF9-A24B358EEF26}"/>
    <cellStyle name="Normal 5 2 2" xfId="61" xr:uid="{BD3A4EA4-2E56-4D78-9C82-C4FB955EB5D4}"/>
    <cellStyle name="Normal 5 3" xfId="15" xr:uid="{ECFB700E-0C3B-4AD5-8E70-04FA3F6F8956}"/>
    <cellStyle name="Normal 5 4" xfId="21" xr:uid="{6FF1E782-338B-46FD-AD2B-1E70C866FF1E}"/>
    <cellStyle name="Normal 6" xfId="16" xr:uid="{59853A80-DB61-4E12-A45D-56A98C25FD88}"/>
    <cellStyle name="Normal 6 2" xfId="122" xr:uid="{2F95A78A-D794-4394-BE01-5F92CE9B9073}"/>
    <cellStyle name="Normal 6 3" xfId="100" xr:uid="{ECBD1687-46E4-440C-B631-927EDA6BF035}"/>
    <cellStyle name="Normal 7" xfId="17" xr:uid="{C3BDA53A-DE89-4198-A23D-578C23CF1C97}"/>
    <cellStyle name="Normal 7 2" xfId="357" xr:uid="{00000000-0005-0000-0000-0000E0000000}"/>
    <cellStyle name="Normal 8" xfId="102" xr:uid="{5368E7A9-4E0F-4DA7-A03E-F8409CB1AF21}"/>
    <cellStyle name="Normal 8 2" xfId="358" xr:uid="{00000000-0005-0000-0000-0000E1000000}"/>
    <cellStyle name="Normal 9" xfId="123" xr:uid="{8DA6B386-EFF2-4EB5-A55D-4BF779276C96}"/>
    <cellStyle name="Notas 2" xfId="91" xr:uid="{C8265D02-0451-424B-80DF-D2AF0F1CDFC6}"/>
    <cellStyle name="Notas 2 2" xfId="319" xr:uid="{00000000-0005-0000-0000-0000E3000000}"/>
    <cellStyle name="Notas 2 3" xfId="318" xr:uid="{00000000-0005-0000-0000-0000E2000000}"/>
    <cellStyle name="Notas 3" xfId="320" xr:uid="{00000000-0005-0000-0000-0000E4000000}"/>
    <cellStyle name="Notas 4" xfId="321" xr:uid="{00000000-0005-0000-0000-0000E5000000}"/>
    <cellStyle name="Notas 5" xfId="317" xr:uid="{00000000-0005-0000-0000-0000E6000000}"/>
    <cellStyle name="Porcentaje 2" xfId="131" xr:uid="{00000000-0005-0000-0000-0000E7000000}"/>
    <cellStyle name="Porcentual 2" xfId="34" xr:uid="{A9426821-8831-4ED1-9743-906882A1CBE4}"/>
    <cellStyle name="Porcentual 2 2" xfId="35" xr:uid="{F2CD76A6-16D8-4E21-AEBE-CEECD38B17EE}"/>
    <cellStyle name="Porcentual 2 3" xfId="36" xr:uid="{FB82B225-5BB0-485E-9FDC-C67957C1720D}"/>
    <cellStyle name="Porcentual 2 4" xfId="37" xr:uid="{3AF6D89A-F3DB-4251-805C-5909F6B0C114}"/>
    <cellStyle name="Porcentual 2 5" xfId="38" xr:uid="{3BCB0621-7BFA-413E-902B-C79522D55550}"/>
    <cellStyle name="Porcentual 2 6" xfId="39" xr:uid="{C99554D1-3293-41D0-BECC-CE5AA8BCAD94}"/>
    <cellStyle name="Porcentual 2 7" xfId="40" xr:uid="{EBD7B375-4B1E-482C-A26F-CC0E96F3D759}"/>
    <cellStyle name="Porcentual 2 8" xfId="41" xr:uid="{693DB9ED-4A76-4886-8A77-924A0FD6137F}"/>
    <cellStyle name="Porcentual 2 9" xfId="114" xr:uid="{44D723A6-2A2B-44D2-9EC9-E01B22DA3E75}"/>
    <cellStyle name="Salida 2" xfId="92" xr:uid="{93926576-F084-4807-AE39-AFFE154F54B7}"/>
    <cellStyle name="Salida 2 2" xfId="323" xr:uid="{00000000-0005-0000-0000-0000E8000000}"/>
    <cellStyle name="Salida 3" xfId="324" xr:uid="{00000000-0005-0000-0000-0000E9000000}"/>
    <cellStyle name="Salida 4" xfId="325" xr:uid="{00000000-0005-0000-0000-0000EA000000}"/>
    <cellStyle name="Salida 5" xfId="322" xr:uid="{00000000-0005-0000-0000-0000EB000000}"/>
    <cellStyle name="Texto de advertencia 2" xfId="93" xr:uid="{1087AEB2-7B8F-4923-953B-FFB9121C3635}"/>
    <cellStyle name="Texto de advertencia 2 2" xfId="328" xr:uid="{00000000-0005-0000-0000-0000ED000000}"/>
    <cellStyle name="Texto de advertencia 2 3" xfId="327" xr:uid="{00000000-0005-0000-0000-0000EC000000}"/>
    <cellStyle name="Texto de advertencia 3" xfId="329" xr:uid="{00000000-0005-0000-0000-0000EE000000}"/>
    <cellStyle name="Texto de advertencia 4" xfId="330" xr:uid="{00000000-0005-0000-0000-0000EF000000}"/>
    <cellStyle name="Texto de advertencia 5" xfId="326" xr:uid="{00000000-0005-0000-0000-0000F0000000}"/>
    <cellStyle name="Texto explicativo 2" xfId="94" xr:uid="{9170697D-8C31-404B-BF2F-31FB2B9FC61E}"/>
    <cellStyle name="Texto explicativo 2 2" xfId="332" xr:uid="{00000000-0005-0000-0000-0000F1000000}"/>
    <cellStyle name="Texto explicativo 3" xfId="333" xr:uid="{00000000-0005-0000-0000-0000F2000000}"/>
    <cellStyle name="Texto explicativo 4" xfId="334" xr:uid="{00000000-0005-0000-0000-0000F3000000}"/>
    <cellStyle name="Texto explicativo 5" xfId="331" xr:uid="{00000000-0005-0000-0000-0000F4000000}"/>
    <cellStyle name="Título 1" xfId="336" xr:uid="{00000000-0005-0000-0000-0000F5000000}"/>
    <cellStyle name="Título 1 2" xfId="95" xr:uid="{36C6C556-1BF0-4B2B-8F5E-DF3D124C4478}"/>
    <cellStyle name="Título 1 2 2" xfId="337" xr:uid="{00000000-0005-0000-0000-0000F6000000}"/>
    <cellStyle name="Título 1 3" xfId="338" xr:uid="{00000000-0005-0000-0000-0000F7000000}"/>
    <cellStyle name="Título 1 4" xfId="339" xr:uid="{00000000-0005-0000-0000-0000F8000000}"/>
    <cellStyle name="Título 2 2" xfId="96" xr:uid="{DCBCA4A8-3C87-4AC2-B796-D1B047294AC1}"/>
    <cellStyle name="Título 2 2 2" xfId="341" xr:uid="{00000000-0005-0000-0000-0000F9000000}"/>
    <cellStyle name="Título 2 3" xfId="342" xr:uid="{00000000-0005-0000-0000-0000FA000000}"/>
    <cellStyle name="Título 2 4" xfId="343" xr:uid="{00000000-0005-0000-0000-0000FB000000}"/>
    <cellStyle name="Título 2 5" xfId="340" xr:uid="{00000000-0005-0000-0000-0000FC000000}"/>
    <cellStyle name="Título 3 2" xfId="97" xr:uid="{99AAC9C7-82C2-4B3D-9677-C89753AFF3B6}"/>
    <cellStyle name="Título 3 2 2" xfId="345" xr:uid="{00000000-0005-0000-0000-0000FD000000}"/>
    <cellStyle name="Título 3 3" xfId="346" xr:uid="{00000000-0005-0000-0000-0000FE000000}"/>
    <cellStyle name="Título 3 4" xfId="347" xr:uid="{00000000-0005-0000-0000-0000FF000000}"/>
    <cellStyle name="Título 3 5" xfId="344" xr:uid="{00000000-0005-0000-0000-000000010000}"/>
    <cellStyle name="Título 4" xfId="49" xr:uid="{58474F78-CF73-4E5A-8A79-8E846C2E69C5}"/>
    <cellStyle name="Título 4 2" xfId="348" xr:uid="{00000000-0005-0000-0000-000001010000}"/>
    <cellStyle name="Título 5" xfId="349" xr:uid="{00000000-0005-0000-0000-000002010000}"/>
    <cellStyle name="Título 6" xfId="350" xr:uid="{00000000-0005-0000-0000-000003010000}"/>
    <cellStyle name="Título 7" xfId="351" xr:uid="{00000000-0005-0000-0000-000004010000}"/>
    <cellStyle name="Título 8" xfId="352" xr:uid="{00000000-0005-0000-0000-000005010000}"/>
    <cellStyle name="Título 9" xfId="335" xr:uid="{00000000-0005-0000-0000-000006010000}"/>
    <cellStyle name="Total 2" xfId="98" xr:uid="{B08C4866-FFF5-478A-88E3-E3CCF1E4527A}"/>
    <cellStyle name="Total 2 2" xfId="353" xr:uid="{00000000-0005-0000-0000-00000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563563</xdr:colOff>
      <xdr:row>1</xdr:row>
      <xdr:rowOff>103187</xdr:rowOff>
    </xdr:from>
    <xdr:to>
      <xdr:col>11</xdr:col>
      <xdr:colOff>134937</xdr:colOff>
      <xdr:row>7</xdr:row>
      <xdr:rowOff>134497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51661-7000-9D68-1D76-6F099CAF2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55" t="19768" r="27037" b="16977"/>
        <a:stretch/>
      </xdr:blipFill>
      <xdr:spPr>
        <a:xfrm>
          <a:off x="5540376" y="103187"/>
          <a:ext cx="1857374" cy="14044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43143</xdr:colOff>
      <xdr:row>2</xdr:row>
      <xdr:rowOff>7440</xdr:rowOff>
    </xdr:from>
    <xdr:to>
      <xdr:col>5</xdr:col>
      <xdr:colOff>571501</xdr:colOff>
      <xdr:row>8</xdr:row>
      <xdr:rowOff>45802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1FC1B4-508C-4496-BA3C-AAEFB2170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55" t="19768" r="27037" b="16977"/>
        <a:stretch/>
      </xdr:blipFill>
      <xdr:spPr>
        <a:xfrm>
          <a:off x="3208805" y="332411"/>
          <a:ext cx="1346387" cy="1013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1</xdr:row>
      <xdr:rowOff>161925</xdr:rowOff>
    </xdr:from>
    <xdr:to>
      <xdr:col>10</xdr:col>
      <xdr:colOff>678996</xdr:colOff>
      <xdr:row>7</xdr:row>
      <xdr:rowOff>145053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D6100-FFEE-4792-ACFC-00476955AC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55" t="19768" r="27037" b="16977"/>
        <a:stretch/>
      </xdr:blipFill>
      <xdr:spPr>
        <a:xfrm>
          <a:off x="7534275" y="352425"/>
          <a:ext cx="1412421" cy="10689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85725</xdr:rowOff>
    </xdr:from>
    <xdr:to>
      <xdr:col>8</xdr:col>
      <xdr:colOff>390525</xdr:colOff>
      <xdr:row>11</xdr:row>
      <xdr:rowOff>18156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1F0B31-00E0-4950-B511-1ED714E431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55" t="19768" r="27037" b="16977"/>
        <a:stretch/>
      </xdr:blipFill>
      <xdr:spPr>
        <a:xfrm>
          <a:off x="6991350" y="371475"/>
          <a:ext cx="1609725" cy="12183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3</xdr:row>
      <xdr:rowOff>0</xdr:rowOff>
    </xdr:from>
    <xdr:to>
      <xdr:col>8</xdr:col>
      <xdr:colOff>323850</xdr:colOff>
      <xdr:row>9</xdr:row>
      <xdr:rowOff>132456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0A3D0-6DB5-44E8-B71B-E92558D0D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55" t="19768" r="27037" b="16977"/>
        <a:stretch/>
      </xdr:blipFill>
      <xdr:spPr>
        <a:xfrm>
          <a:off x="5743575" y="542925"/>
          <a:ext cx="1609725" cy="12183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3200400</xdr:colOff>
      <xdr:row>1</xdr:row>
      <xdr:rowOff>0</xdr:rowOff>
    </xdr:from>
    <xdr:to>
      <xdr:col>3</xdr:col>
      <xdr:colOff>466725</xdr:colOff>
      <xdr:row>7</xdr:row>
      <xdr:rowOff>132456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891090-59CD-4E08-ABE2-8E7EE3E6C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55" t="19768" r="27037" b="16977"/>
        <a:stretch/>
      </xdr:blipFill>
      <xdr:spPr>
        <a:xfrm>
          <a:off x="3962400" y="0"/>
          <a:ext cx="1609725" cy="12183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1</xdr:row>
      <xdr:rowOff>9525</xdr:rowOff>
    </xdr:from>
    <xdr:to>
      <xdr:col>2</xdr:col>
      <xdr:colOff>277690</xdr:colOff>
      <xdr:row>7</xdr:row>
      <xdr:rowOff>155170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5E6D59-AE76-43E7-BEB0-3B5BE1E54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55" t="19768" r="27037" b="16977"/>
        <a:stretch/>
      </xdr:blipFill>
      <xdr:spPr>
        <a:xfrm>
          <a:off x="3009900" y="9525"/>
          <a:ext cx="1611190" cy="1231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78"/>
  <sheetViews>
    <sheetView tabSelected="1" zoomScale="120" zoomScaleNormal="120" workbookViewId="0">
      <selection activeCell="E2" sqref="E2"/>
    </sheetView>
  </sheetViews>
  <sheetFormatPr baseColWidth="10" defaultColWidth="11.42578125" defaultRowHeight="14.25" x14ac:dyDescent="0.2"/>
  <cols>
    <col min="1" max="1" width="11.42578125" style="7"/>
    <col min="2" max="2" width="3.42578125" style="22" customWidth="1"/>
    <col min="3" max="3" width="2.5703125" style="2" customWidth="1"/>
    <col min="4" max="10" width="11.42578125" style="2"/>
    <col min="11" max="11" width="11.42578125" style="2" customWidth="1"/>
    <col min="12" max="18" width="11.42578125" style="2"/>
    <col min="19" max="38" width="11.42578125" style="7"/>
    <col min="39" max="16384" width="11.42578125" style="2"/>
  </cols>
  <sheetData>
    <row r="1" spans="2:18" s="7" customFormat="1" x14ac:dyDescent="0.2">
      <c r="B1" s="6"/>
    </row>
    <row r="2" spans="2:18" ht="36" customHeight="1" x14ac:dyDescent="0.2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</row>
    <row r="3" spans="2:18" x14ac:dyDescent="0.2">
      <c r="B3" s="3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4"/>
    </row>
    <row r="4" spans="2:18" x14ac:dyDescent="0.2">
      <c r="B4" s="3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/>
    </row>
    <row r="5" spans="2:18" x14ac:dyDescent="0.2">
      <c r="B5" s="3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4"/>
    </row>
    <row r="6" spans="2:18" x14ac:dyDescent="0.2">
      <c r="B6" s="3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4"/>
    </row>
    <row r="7" spans="2:18" x14ac:dyDescent="0.2">
      <c r="B7" s="3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4"/>
    </row>
    <row r="8" spans="2:18" x14ac:dyDescent="0.2">
      <c r="B8" s="3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4"/>
    </row>
    <row r="9" spans="2:18" ht="18" x14ac:dyDescent="0.2">
      <c r="B9" s="127" t="s">
        <v>0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9"/>
    </row>
    <row r="10" spans="2:18" ht="15.75" x14ac:dyDescent="0.2">
      <c r="B10" s="178" t="s">
        <v>1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80"/>
    </row>
    <row r="11" spans="2:18" ht="15" x14ac:dyDescent="0.2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1"/>
      <c r="P11" s="41"/>
      <c r="Q11" s="41"/>
      <c r="R11" s="42"/>
    </row>
    <row r="12" spans="2:18" ht="15" x14ac:dyDescent="0.25">
      <c r="B12" s="37">
        <v>1</v>
      </c>
      <c r="C12" s="23"/>
      <c r="D12" s="24" t="s">
        <v>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8"/>
    </row>
    <row r="13" spans="2:18" ht="15" x14ac:dyDescent="0.2">
      <c r="B13" s="3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4"/>
    </row>
    <row r="14" spans="2:18" ht="15" x14ac:dyDescent="0.2">
      <c r="B14" s="36"/>
      <c r="C14" s="3"/>
      <c r="D14" s="28" t="s">
        <v>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4"/>
    </row>
    <row r="15" spans="2:18" ht="15" x14ac:dyDescent="0.25">
      <c r="B15" s="36"/>
      <c r="C15" s="3"/>
      <c r="D15" s="9" t="s">
        <v>223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4"/>
    </row>
    <row r="16" spans="2:18" ht="15" x14ac:dyDescent="0.25">
      <c r="B16" s="36"/>
      <c r="C16" s="3"/>
      <c r="D16" s="9" t="s">
        <v>197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4"/>
    </row>
    <row r="17" spans="2:18" ht="15" x14ac:dyDescent="0.2">
      <c r="B17" s="36"/>
      <c r="C17" s="3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4"/>
    </row>
    <row r="18" spans="2:18" ht="15" x14ac:dyDescent="0.2">
      <c r="B18" s="36"/>
      <c r="C18" s="3"/>
      <c r="D18" s="28" t="s">
        <v>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4"/>
    </row>
    <row r="19" spans="2:18" ht="15" x14ac:dyDescent="0.25">
      <c r="B19" s="36"/>
      <c r="C19" s="3"/>
      <c r="D19" s="9" t="s">
        <v>228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4"/>
    </row>
    <row r="20" spans="2:18" ht="15" x14ac:dyDescent="0.25">
      <c r="B20" s="36"/>
      <c r="C20" s="3"/>
      <c r="D20" s="9" t="s">
        <v>197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4"/>
    </row>
    <row r="21" spans="2:18" ht="15" x14ac:dyDescent="0.2">
      <c r="B21" s="36"/>
      <c r="C21" s="3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4"/>
    </row>
    <row r="22" spans="2:18" ht="15" x14ac:dyDescent="0.2">
      <c r="B22" s="36"/>
      <c r="C22" s="3"/>
      <c r="D22" s="28" t="s">
        <v>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4"/>
    </row>
    <row r="23" spans="2:18" ht="15" x14ac:dyDescent="0.25">
      <c r="B23" s="36"/>
      <c r="C23" s="3"/>
      <c r="D23" s="9" t="s">
        <v>229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4"/>
    </row>
    <row r="24" spans="2:18" ht="15" x14ac:dyDescent="0.25">
      <c r="B24" s="36"/>
      <c r="C24" s="3"/>
      <c r="D24" s="9" t="s">
        <v>197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4"/>
    </row>
    <row r="25" spans="2:18" ht="15" x14ac:dyDescent="0.2">
      <c r="B25" s="36"/>
      <c r="C25" s="3"/>
      <c r="D25" s="1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4"/>
    </row>
    <row r="26" spans="2:18" ht="15" x14ac:dyDescent="0.2">
      <c r="B26" s="36"/>
      <c r="C26" s="3"/>
      <c r="D26" s="28" t="s">
        <v>6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4"/>
    </row>
    <row r="27" spans="2:18" ht="15" x14ac:dyDescent="0.25">
      <c r="B27" s="36"/>
      <c r="C27" s="3"/>
      <c r="D27" s="9" t="s">
        <v>233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4"/>
    </row>
    <row r="28" spans="2:18" ht="15" x14ac:dyDescent="0.25">
      <c r="B28" s="36"/>
      <c r="C28" s="3"/>
      <c r="D28" s="9" t="s">
        <v>224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4"/>
    </row>
    <row r="29" spans="2:18" ht="15" x14ac:dyDescent="0.25">
      <c r="B29" s="36"/>
      <c r="C29" s="3"/>
      <c r="D29" s="9" t="s">
        <v>197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4"/>
    </row>
    <row r="30" spans="2:18" ht="15" x14ac:dyDescent="0.2">
      <c r="B30" s="36"/>
      <c r="C30" s="3"/>
      <c r="D30" s="1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4"/>
    </row>
    <row r="31" spans="2:18" ht="15" x14ac:dyDescent="0.2">
      <c r="B31" s="36"/>
      <c r="C31" s="3"/>
      <c r="D31" s="28" t="s">
        <v>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4"/>
    </row>
    <row r="32" spans="2:18" ht="15" x14ac:dyDescent="0.25">
      <c r="B32" s="36"/>
      <c r="C32" s="3"/>
      <c r="D32" s="9" t="s">
        <v>225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4"/>
    </row>
    <row r="33" spans="2:18" ht="15" x14ac:dyDescent="0.25">
      <c r="B33" s="36"/>
      <c r="C33" s="3"/>
      <c r="D33" s="9" t="s">
        <v>197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4"/>
    </row>
    <row r="34" spans="2:18" ht="15" x14ac:dyDescent="0.2">
      <c r="B34" s="3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4"/>
    </row>
    <row r="35" spans="2:18" ht="15" x14ac:dyDescent="0.2">
      <c r="B35" s="3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4"/>
    </row>
    <row r="36" spans="2:18" ht="15" x14ac:dyDescent="0.25">
      <c r="B36" s="37">
        <v>2</v>
      </c>
      <c r="C36" s="23"/>
      <c r="D36" s="24" t="s">
        <v>8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8"/>
    </row>
    <row r="37" spans="2:18" ht="15" x14ac:dyDescent="0.2">
      <c r="B37" s="3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4"/>
    </row>
    <row r="38" spans="2:18" ht="15" x14ac:dyDescent="0.2">
      <c r="B38" s="36"/>
      <c r="C38" s="3"/>
      <c r="D38" s="28" t="s">
        <v>9</v>
      </c>
      <c r="E38" s="4"/>
      <c r="F38" s="4"/>
      <c r="G38" s="4"/>
      <c r="H38" s="4"/>
      <c r="I38" s="4"/>
      <c r="J38" s="4"/>
      <c r="K38" s="4"/>
      <c r="L38" s="4"/>
      <c r="M38" s="4"/>
      <c r="N38" s="3"/>
      <c r="O38" s="3"/>
      <c r="P38" s="3"/>
      <c r="Q38" s="3"/>
      <c r="R38" s="34"/>
    </row>
    <row r="39" spans="2:18" ht="15" x14ac:dyDescent="0.25">
      <c r="B39" s="36"/>
      <c r="C39" s="3"/>
      <c r="D39" s="9" t="s">
        <v>226</v>
      </c>
      <c r="E39" s="4"/>
      <c r="F39" s="4"/>
      <c r="G39" s="4"/>
      <c r="H39" s="4"/>
      <c r="I39" s="4"/>
      <c r="J39" s="4"/>
      <c r="K39" s="4"/>
      <c r="L39" s="4"/>
      <c r="M39" s="4"/>
      <c r="N39" s="3"/>
      <c r="O39" s="3"/>
      <c r="P39" s="3"/>
      <c r="Q39" s="3"/>
      <c r="R39" s="34"/>
    </row>
    <row r="40" spans="2:18" ht="15" x14ac:dyDescent="0.25">
      <c r="B40" s="36"/>
      <c r="C40" s="3"/>
      <c r="D40" s="9" t="s">
        <v>197</v>
      </c>
      <c r="E40" s="4"/>
      <c r="F40" s="4"/>
      <c r="G40" s="4"/>
      <c r="H40" s="4"/>
      <c r="I40" s="4"/>
      <c r="J40" s="4"/>
      <c r="K40" s="4"/>
      <c r="L40" s="4"/>
      <c r="M40" s="4"/>
      <c r="N40" s="3"/>
      <c r="O40" s="3"/>
      <c r="P40" s="3"/>
      <c r="Q40" s="3"/>
      <c r="R40" s="34"/>
    </row>
    <row r="41" spans="2:18" ht="15" x14ac:dyDescent="0.2">
      <c r="B41" s="36"/>
      <c r="C41" s="3"/>
      <c r="D41" s="11"/>
      <c r="E41" s="4"/>
      <c r="F41" s="4"/>
      <c r="G41" s="4"/>
      <c r="H41" s="4"/>
      <c r="I41" s="4"/>
      <c r="J41" s="4"/>
      <c r="K41" s="4"/>
      <c r="L41" s="4"/>
      <c r="M41" s="4"/>
      <c r="N41" s="3"/>
      <c r="O41" s="3"/>
      <c r="P41" s="3"/>
      <c r="Q41" s="3"/>
      <c r="R41" s="34"/>
    </row>
    <row r="42" spans="2:18" ht="15" x14ac:dyDescent="0.2">
      <c r="B42" s="36"/>
      <c r="C42" s="3"/>
      <c r="D42" s="28" t="s">
        <v>10</v>
      </c>
      <c r="E42" s="4"/>
      <c r="F42" s="4"/>
      <c r="G42" s="4"/>
      <c r="H42" s="4"/>
      <c r="I42" s="4"/>
      <c r="J42" s="4"/>
      <c r="K42" s="4"/>
      <c r="L42" s="4"/>
      <c r="M42" s="4"/>
      <c r="N42" s="3"/>
      <c r="O42" s="3"/>
      <c r="P42" s="3"/>
      <c r="Q42" s="3"/>
      <c r="R42" s="34"/>
    </row>
    <row r="43" spans="2:18" ht="15" x14ac:dyDescent="0.25">
      <c r="B43" s="36"/>
      <c r="C43" s="3"/>
      <c r="D43" s="9" t="s">
        <v>227</v>
      </c>
      <c r="E43" s="4"/>
      <c r="F43" s="4"/>
      <c r="G43" s="4"/>
      <c r="H43" s="4"/>
      <c r="I43" s="4"/>
      <c r="J43" s="4"/>
      <c r="K43" s="4"/>
      <c r="L43" s="4"/>
      <c r="M43" s="4"/>
      <c r="N43" s="3"/>
      <c r="O43" s="3"/>
      <c r="P43" s="3"/>
      <c r="Q43" s="3"/>
      <c r="R43" s="34"/>
    </row>
    <row r="44" spans="2:18" ht="15" x14ac:dyDescent="0.25">
      <c r="B44" s="36"/>
      <c r="C44" s="3"/>
      <c r="D44" s="9" t="s">
        <v>197</v>
      </c>
      <c r="E44" s="9"/>
      <c r="F44" s="4"/>
      <c r="G44" s="4"/>
      <c r="H44" s="4"/>
      <c r="I44" s="4"/>
      <c r="J44" s="4"/>
      <c r="K44" s="4"/>
      <c r="L44" s="4"/>
      <c r="M44" s="4"/>
      <c r="N44" s="3"/>
      <c r="O44" s="3"/>
      <c r="P44" s="3"/>
      <c r="Q44" s="3"/>
      <c r="R44" s="34"/>
    </row>
    <row r="45" spans="2:18" ht="15" x14ac:dyDescent="0.2">
      <c r="B45" s="36"/>
      <c r="C45" s="3"/>
      <c r="D45" s="12"/>
      <c r="E45" s="4"/>
      <c r="F45" s="4"/>
      <c r="G45" s="4"/>
      <c r="H45" s="4"/>
      <c r="I45" s="4"/>
      <c r="J45" s="4"/>
      <c r="K45" s="4"/>
      <c r="L45" s="4"/>
      <c r="M45" s="4"/>
      <c r="N45" s="3"/>
      <c r="O45" s="3"/>
      <c r="P45" s="3"/>
      <c r="Q45" s="3"/>
      <c r="R45" s="34"/>
    </row>
    <row r="46" spans="2:18" ht="15" x14ac:dyDescent="0.2">
      <c r="B46" s="36"/>
      <c r="C46" s="3"/>
      <c r="D46" s="4"/>
      <c r="E46" s="4"/>
      <c r="F46" s="4"/>
      <c r="G46" s="13"/>
      <c r="H46" s="13"/>
      <c r="I46" s="4"/>
      <c r="J46" s="4"/>
      <c r="K46" s="4"/>
      <c r="L46" s="4"/>
      <c r="M46" s="4"/>
      <c r="N46" s="3"/>
      <c r="O46" s="3"/>
      <c r="P46" s="3"/>
      <c r="Q46" s="3"/>
      <c r="R46" s="34"/>
    </row>
    <row r="47" spans="2:18" ht="15" x14ac:dyDescent="0.25">
      <c r="B47" s="37">
        <v>3</v>
      </c>
      <c r="C47" s="23"/>
      <c r="D47" s="24" t="s">
        <v>11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38"/>
    </row>
    <row r="48" spans="2:18" ht="15" x14ac:dyDescent="0.2">
      <c r="B48" s="3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4"/>
    </row>
    <row r="49" spans="2:18" ht="15" x14ac:dyDescent="0.2">
      <c r="B49" s="36"/>
      <c r="C49" s="3"/>
      <c r="D49" s="28" t="s">
        <v>12</v>
      </c>
      <c r="E49" s="14"/>
      <c r="F49" s="5"/>
      <c r="G49" s="5"/>
      <c r="H49" s="5"/>
      <c r="I49" s="5"/>
      <c r="J49" s="5"/>
      <c r="K49" s="5"/>
      <c r="L49" s="5"/>
      <c r="M49" s="5"/>
      <c r="N49" s="3"/>
      <c r="O49" s="3"/>
      <c r="P49" s="3"/>
      <c r="Q49" s="3"/>
      <c r="R49" s="34"/>
    </row>
    <row r="50" spans="2:18" ht="15" x14ac:dyDescent="0.25">
      <c r="B50" s="36"/>
      <c r="C50" s="3"/>
      <c r="D50" s="15" t="str">
        <f>'PIB ramas de actividad.'!A17</f>
        <v>MEDELLÍN. PRODUCTO INTERNO BRUTO POR RAMAS DE ACTIVIDAD ECONÓMICA, A PRECIOS CORRIENTES. BASE 2015 - 2005 - 2023pr</v>
      </c>
      <c r="E50" s="14"/>
      <c r="F50" s="5"/>
      <c r="G50" s="5"/>
      <c r="H50" s="5"/>
      <c r="I50" s="5"/>
      <c r="J50" s="5"/>
      <c r="K50" s="5"/>
      <c r="L50" s="5"/>
      <c r="M50" s="5"/>
      <c r="N50" s="3"/>
      <c r="O50" s="3"/>
      <c r="P50" s="3"/>
      <c r="Q50" s="3"/>
      <c r="R50" s="34"/>
    </row>
    <row r="51" spans="2:18" ht="15" x14ac:dyDescent="0.25">
      <c r="B51" s="36"/>
      <c r="C51" s="3"/>
      <c r="D51" s="9" t="s">
        <v>197</v>
      </c>
      <c r="E51" s="14"/>
      <c r="F51" s="5"/>
      <c r="G51" s="5"/>
      <c r="H51" s="5"/>
      <c r="I51" s="5"/>
      <c r="J51" s="5"/>
      <c r="K51" s="5"/>
      <c r="L51" s="5"/>
      <c r="M51" s="5"/>
      <c r="N51" s="3"/>
      <c r="O51" s="3"/>
      <c r="P51" s="3"/>
      <c r="Q51" s="3"/>
      <c r="R51" s="34"/>
    </row>
    <row r="52" spans="2:18" ht="15" x14ac:dyDescent="0.2">
      <c r="B52" s="36"/>
      <c r="C52" s="3"/>
      <c r="D52" s="16"/>
      <c r="E52" s="14"/>
      <c r="F52" s="5"/>
      <c r="G52" s="5"/>
      <c r="H52" s="5"/>
      <c r="I52" s="5"/>
      <c r="J52" s="5"/>
      <c r="K52" s="5"/>
      <c r="L52" s="5"/>
      <c r="M52" s="5"/>
      <c r="N52" s="3"/>
      <c r="O52" s="3"/>
      <c r="P52" s="3"/>
      <c r="Q52" s="3"/>
      <c r="R52" s="34"/>
    </row>
    <row r="53" spans="2:18" ht="15" x14ac:dyDescent="0.2">
      <c r="B53" s="36"/>
      <c r="C53" s="3"/>
      <c r="D53" s="28" t="s">
        <v>13</v>
      </c>
      <c r="E53" s="14"/>
      <c r="F53" s="5"/>
      <c r="G53" s="5"/>
      <c r="H53" s="5"/>
      <c r="I53" s="5"/>
      <c r="J53" s="5"/>
      <c r="K53" s="5"/>
      <c r="L53" s="5"/>
      <c r="M53" s="5"/>
      <c r="N53" s="3"/>
      <c r="O53" s="3"/>
      <c r="P53" s="3"/>
      <c r="Q53" s="3"/>
      <c r="R53" s="34"/>
    </row>
    <row r="54" spans="2:18" ht="15" x14ac:dyDescent="0.25">
      <c r="B54" s="36"/>
      <c r="C54" s="3"/>
      <c r="D54" s="15" t="str">
        <f>'PIB ramas de actividad.'!A50</f>
        <v>MEDELLÍN. PRODUCTO INTERNO BRUTO POR RAMAS DE ACTIVIDAD ECONÓMICA, A PRECIOS CONSTANTES. BASE 2015- AÑO DE REFERENCIA 2015 - 2005 - 2023pr</v>
      </c>
      <c r="E54" s="14"/>
      <c r="F54" s="5"/>
      <c r="G54" s="5"/>
      <c r="H54" s="5"/>
      <c r="I54" s="5"/>
      <c r="J54" s="5"/>
      <c r="K54" s="5"/>
      <c r="L54" s="5"/>
      <c r="M54" s="5"/>
      <c r="N54" s="3"/>
      <c r="O54" s="3"/>
      <c r="P54" s="3"/>
      <c r="Q54" s="3"/>
      <c r="R54" s="34"/>
    </row>
    <row r="55" spans="2:18" ht="15" x14ac:dyDescent="0.25">
      <c r="B55" s="36"/>
      <c r="C55" s="3"/>
      <c r="D55" s="9" t="s">
        <v>197</v>
      </c>
      <c r="E55" s="14"/>
      <c r="F55" s="5"/>
      <c r="G55" s="5"/>
      <c r="H55" s="5"/>
      <c r="I55" s="5"/>
      <c r="J55" s="5"/>
      <c r="K55" s="5"/>
      <c r="L55" s="5"/>
      <c r="M55" s="5"/>
      <c r="N55" s="3"/>
      <c r="O55" s="3"/>
      <c r="P55" s="3"/>
      <c r="Q55" s="3"/>
      <c r="R55" s="34"/>
    </row>
    <row r="56" spans="2:18" ht="15" x14ac:dyDescent="0.2">
      <c r="B56" s="36"/>
      <c r="C56" s="3"/>
      <c r="D56" s="12"/>
      <c r="E56" s="14"/>
      <c r="F56" s="5"/>
      <c r="G56" s="5"/>
      <c r="H56" s="5"/>
      <c r="I56" s="5"/>
      <c r="J56" s="5"/>
      <c r="K56" s="5"/>
      <c r="L56" s="5"/>
      <c r="M56" s="5"/>
      <c r="N56" s="3"/>
      <c r="O56" s="3"/>
      <c r="P56" s="3"/>
      <c r="Q56" s="3"/>
      <c r="R56" s="34"/>
    </row>
    <row r="57" spans="2:18" ht="15" x14ac:dyDescent="0.2">
      <c r="B57" s="36"/>
      <c r="C57" s="3"/>
      <c r="D57" s="28" t="s">
        <v>14</v>
      </c>
      <c r="E57" s="14"/>
      <c r="F57" s="5"/>
      <c r="G57" s="5"/>
      <c r="H57" s="5"/>
      <c r="I57" s="5"/>
      <c r="J57" s="5"/>
      <c r="K57" s="5"/>
      <c r="L57" s="5"/>
      <c r="M57" s="5"/>
      <c r="N57" s="3"/>
      <c r="O57" s="3"/>
      <c r="P57" s="3"/>
      <c r="Q57" s="3"/>
      <c r="R57" s="34"/>
    </row>
    <row r="58" spans="2:18" ht="15" x14ac:dyDescent="0.25">
      <c r="B58" s="36"/>
      <c r="C58" s="3"/>
      <c r="D58" s="9" t="str">
        <f>'PIB ramas de actividad.'!A83</f>
        <v>MEDELLÍN. VARIACIÓN PORCENTUAL ANUAL A PRECIOS CONSTANTES POR RAMAS DE ACTIVIDAD ECONÓMICA. BASE 2015 - 2005 - 2023pr</v>
      </c>
      <c r="E58" s="14"/>
      <c r="F58" s="5"/>
      <c r="G58" s="5"/>
      <c r="H58" s="5"/>
      <c r="I58" s="5"/>
      <c r="J58" s="5"/>
      <c r="K58" s="5"/>
      <c r="L58" s="5"/>
      <c r="M58" s="5"/>
      <c r="N58" s="3"/>
      <c r="O58" s="3"/>
      <c r="P58" s="3"/>
      <c r="Q58" s="3"/>
      <c r="R58" s="34"/>
    </row>
    <row r="59" spans="2:18" ht="15" x14ac:dyDescent="0.25">
      <c r="B59" s="36"/>
      <c r="C59" s="3"/>
      <c r="D59" s="9" t="s">
        <v>197</v>
      </c>
      <c r="E59" s="3"/>
      <c r="F59" s="3"/>
      <c r="G59" s="3"/>
      <c r="H59" s="3"/>
      <c r="I59" s="3"/>
      <c r="J59" s="3"/>
      <c r="K59" s="3"/>
      <c r="L59" s="5"/>
      <c r="M59" s="5"/>
      <c r="N59" s="3"/>
      <c r="O59" s="3"/>
      <c r="P59" s="3"/>
      <c r="Q59" s="3"/>
      <c r="R59" s="34"/>
    </row>
    <row r="60" spans="2:18" ht="15" x14ac:dyDescent="0.2">
      <c r="B60" s="36"/>
      <c r="C60" s="3"/>
      <c r="D60" s="16"/>
      <c r="E60" s="14"/>
      <c r="F60" s="5"/>
      <c r="G60" s="5"/>
      <c r="H60" s="5"/>
      <c r="I60" s="5"/>
      <c r="J60" s="5"/>
      <c r="K60" s="5"/>
      <c r="L60" s="5"/>
      <c r="M60" s="5"/>
      <c r="N60" s="3"/>
      <c r="O60" s="3"/>
      <c r="P60" s="3"/>
      <c r="Q60" s="3"/>
      <c r="R60" s="34"/>
    </row>
    <row r="61" spans="2:18" ht="15" x14ac:dyDescent="0.2">
      <c r="B61" s="36"/>
      <c r="C61" s="3"/>
      <c r="D61" s="28" t="s">
        <v>15</v>
      </c>
      <c r="E61" s="3"/>
      <c r="F61" s="3"/>
      <c r="G61" s="3"/>
      <c r="H61" s="3"/>
      <c r="I61" s="3"/>
      <c r="J61" s="3"/>
      <c r="K61" s="3"/>
      <c r="L61" s="5"/>
      <c r="M61" s="5"/>
      <c r="N61" s="3"/>
      <c r="O61" s="3"/>
      <c r="P61" s="3"/>
      <c r="Q61" s="3"/>
      <c r="R61" s="34"/>
    </row>
    <row r="62" spans="2:18" ht="15" x14ac:dyDescent="0.25">
      <c r="B62" s="36"/>
      <c r="C62" s="3"/>
      <c r="D62" s="9" t="str">
        <f>'PIB ramas de actividad.'!A115</f>
        <v>MEDELLÍN. PRODUCTO INTERNO BRUTO POR RAMAS DE ACTIVIDAD ECONÓMICA, A PRECIOS CONSTANTES DEL AÑO ANTERIOR. BASE 2015 - 2005 - 2023pr</v>
      </c>
      <c r="E62" s="3"/>
      <c r="F62" s="3"/>
      <c r="G62" s="3"/>
      <c r="H62" s="3"/>
      <c r="I62" s="3"/>
      <c r="J62" s="3"/>
      <c r="K62" s="3"/>
      <c r="L62" s="5"/>
      <c r="M62" s="5"/>
      <c r="N62" s="3"/>
      <c r="O62" s="3"/>
      <c r="P62" s="3"/>
      <c r="Q62" s="3"/>
      <c r="R62" s="34"/>
    </row>
    <row r="63" spans="2:18" ht="15" x14ac:dyDescent="0.25">
      <c r="B63" s="36"/>
      <c r="C63" s="3"/>
      <c r="D63" s="9" t="s">
        <v>197</v>
      </c>
      <c r="E63" s="3"/>
      <c r="F63" s="3"/>
      <c r="G63" s="3"/>
      <c r="H63" s="3"/>
      <c r="I63" s="3"/>
      <c r="J63" s="3"/>
      <c r="K63" s="3"/>
      <c r="L63" s="5"/>
      <c r="M63" s="5"/>
      <c r="N63" s="3"/>
      <c r="O63" s="3"/>
      <c r="P63" s="3"/>
      <c r="Q63" s="3"/>
      <c r="R63" s="34"/>
    </row>
    <row r="64" spans="2:18" ht="15" x14ac:dyDescent="0.2">
      <c r="B64" s="36"/>
      <c r="C64" s="3"/>
      <c r="D64" s="3"/>
      <c r="E64" s="3"/>
      <c r="F64" s="3"/>
      <c r="G64" s="3"/>
      <c r="H64" s="3"/>
      <c r="I64" s="3"/>
      <c r="J64" s="3"/>
      <c r="K64" s="3"/>
      <c r="L64" s="5"/>
      <c r="M64" s="5"/>
      <c r="N64" s="3"/>
      <c r="O64" s="3"/>
      <c r="P64" s="3"/>
      <c r="Q64" s="3"/>
      <c r="R64" s="34"/>
    </row>
    <row r="65" spans="2:18" ht="15" x14ac:dyDescent="0.2">
      <c r="B65" s="36"/>
      <c r="C65" s="3"/>
      <c r="D65" s="28" t="s">
        <v>16</v>
      </c>
      <c r="E65" s="3"/>
      <c r="F65" s="3"/>
      <c r="G65" s="3"/>
      <c r="H65" s="3"/>
      <c r="I65" s="3"/>
      <c r="J65" s="3"/>
      <c r="K65" s="3"/>
      <c r="L65" s="5"/>
      <c r="M65" s="5"/>
      <c r="N65" s="3"/>
      <c r="O65" s="3"/>
      <c r="P65" s="3"/>
      <c r="Q65" s="3"/>
      <c r="R65" s="34"/>
    </row>
    <row r="66" spans="2:18" ht="15" x14ac:dyDescent="0.25">
      <c r="B66" s="36"/>
      <c r="C66" s="3"/>
      <c r="D66" s="9" t="str">
        <f>'PIB ramas de actividad.'!A148</f>
        <v>MEDELLÍN. CONTRIBUCIÓN AL CRECIMIENTO DEL PRODUCTO INTERNO BRUTO POR RAMAS DE ACTIVIDAD ECONÓMICA. BASE 2015. 2005 - 2023pr</v>
      </c>
      <c r="E66" s="3"/>
      <c r="F66" s="3"/>
      <c r="G66" s="3"/>
      <c r="H66" s="3"/>
      <c r="I66" s="3"/>
      <c r="J66" s="3"/>
      <c r="K66" s="3"/>
      <c r="L66" s="5"/>
      <c r="M66" s="5"/>
      <c r="N66" s="3"/>
      <c r="O66" s="3"/>
      <c r="P66" s="3"/>
      <c r="Q66" s="3"/>
      <c r="R66" s="34"/>
    </row>
    <row r="67" spans="2:18" ht="15" x14ac:dyDescent="0.25">
      <c r="B67" s="36"/>
      <c r="C67" s="3"/>
      <c r="D67" s="9" t="s">
        <v>197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4"/>
    </row>
    <row r="68" spans="2:18" ht="15" x14ac:dyDescent="0.2">
      <c r="B68" s="36"/>
      <c r="C68" s="3"/>
      <c r="D68" s="1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4"/>
    </row>
    <row r="69" spans="2:18" ht="15" x14ac:dyDescent="0.25">
      <c r="B69" s="37">
        <v>4</v>
      </c>
      <c r="C69" s="23"/>
      <c r="D69" s="24" t="s">
        <v>17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38"/>
    </row>
    <row r="70" spans="2:18" ht="15" x14ac:dyDescent="0.2">
      <c r="B70" s="3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4"/>
    </row>
    <row r="71" spans="2:18" ht="15" x14ac:dyDescent="0.2">
      <c r="B71" s="36"/>
      <c r="C71" s="3"/>
      <c r="D71" s="28" t="str">
        <f>'Composición % del PIB y del VA'!B15</f>
        <v>Cuadro No. 13</v>
      </c>
      <c r="E71" s="5"/>
      <c r="F71" s="5"/>
      <c r="G71" s="5"/>
      <c r="H71" s="5"/>
      <c r="I71" s="5"/>
      <c r="J71" s="5"/>
      <c r="K71" s="5"/>
      <c r="L71" s="5"/>
      <c r="M71" s="3"/>
      <c r="N71" s="3"/>
      <c r="O71" s="3"/>
      <c r="P71" s="3"/>
      <c r="Q71" s="3"/>
      <c r="R71" s="34"/>
    </row>
    <row r="72" spans="2:18" ht="15" x14ac:dyDescent="0.25">
      <c r="B72" s="36"/>
      <c r="C72" s="3"/>
      <c r="D72" s="15" t="str">
        <f>'Composición % del PIB y del VA'!B16</f>
        <v>MEDELLÍN. COMPOSICIÓN PORCENTUAL DEL PRODUCTO INTERNO BRUTO POR RAMAS DE ACTIVIDAD ECONÓMICA, A PRECIOS CORRIENTES. BASE 2015</v>
      </c>
      <c r="E72" s="5"/>
      <c r="F72" s="5"/>
      <c r="G72" s="5"/>
      <c r="H72" s="5"/>
      <c r="I72" s="5"/>
      <c r="J72" s="5"/>
      <c r="K72" s="5"/>
      <c r="L72" s="5"/>
      <c r="M72" s="3"/>
      <c r="N72" s="3"/>
      <c r="O72" s="3"/>
      <c r="P72" s="3"/>
      <c r="Q72" s="3"/>
      <c r="R72" s="34"/>
    </row>
    <row r="73" spans="2:18" ht="15" x14ac:dyDescent="0.25">
      <c r="B73" s="36"/>
      <c r="C73" s="3"/>
      <c r="D73" s="9" t="s">
        <v>197</v>
      </c>
      <c r="E73" s="5"/>
      <c r="F73" s="5"/>
      <c r="G73" s="5"/>
      <c r="H73" s="5"/>
      <c r="I73" s="5"/>
      <c r="J73" s="5"/>
      <c r="K73" s="5"/>
      <c r="L73" s="5"/>
      <c r="M73" s="3"/>
      <c r="N73" s="3"/>
      <c r="O73" s="3"/>
      <c r="P73" s="3"/>
      <c r="Q73" s="3"/>
      <c r="R73" s="34"/>
    </row>
    <row r="74" spans="2:18" ht="15" x14ac:dyDescent="0.2">
      <c r="B74" s="36"/>
      <c r="C74" s="3"/>
      <c r="D74" s="17"/>
      <c r="E74" s="5"/>
      <c r="F74" s="5"/>
      <c r="G74" s="5"/>
      <c r="H74" s="5"/>
      <c r="I74" s="5"/>
      <c r="J74" s="5"/>
      <c r="K74" s="5"/>
      <c r="L74" s="5"/>
      <c r="M74" s="3"/>
      <c r="N74" s="3"/>
      <c r="O74" s="3"/>
      <c r="P74" s="3"/>
      <c r="Q74" s="3"/>
      <c r="R74" s="34"/>
    </row>
    <row r="75" spans="2:18" ht="15" x14ac:dyDescent="0.2">
      <c r="B75" s="36"/>
      <c r="C75" s="3"/>
      <c r="D75" s="28" t="str">
        <f>'Composición % del PIB y del VA'!B44</f>
        <v>Cuadro No. 14</v>
      </c>
      <c r="E75" s="5"/>
      <c r="F75" s="5"/>
      <c r="G75" s="5"/>
      <c r="H75" s="5"/>
      <c r="I75" s="5"/>
      <c r="J75" s="5"/>
      <c r="K75" s="5"/>
      <c r="L75" s="5"/>
      <c r="M75" s="3"/>
      <c r="N75" s="3"/>
      <c r="O75" s="3"/>
      <c r="P75" s="3"/>
      <c r="Q75" s="3"/>
      <c r="R75" s="34"/>
    </row>
    <row r="76" spans="2:18" ht="15" x14ac:dyDescent="0.25">
      <c r="B76" s="36"/>
      <c r="C76" s="3"/>
      <c r="D76" s="15" t="str">
        <f>'Composición % del PIB y del VA'!B45</f>
        <v>MEDELLÍN. COMPOSICIÓN PORCENTUAL DEL VALOR AGREGADO POR GRANDES ACTIVIDADES ECONÓMICAS, A PRECIOS CORRIENTES. BASE 2015</v>
      </c>
      <c r="E76" s="5"/>
      <c r="F76" s="5"/>
      <c r="G76" s="5"/>
      <c r="H76" s="5"/>
      <c r="I76" s="5"/>
      <c r="J76" s="5"/>
      <c r="K76" s="5"/>
      <c r="L76" s="5"/>
      <c r="M76" s="3"/>
      <c r="N76" s="3"/>
      <c r="O76" s="3"/>
      <c r="P76" s="3"/>
      <c r="Q76" s="3"/>
      <c r="R76" s="34"/>
    </row>
    <row r="77" spans="2:18" ht="15" x14ac:dyDescent="0.25">
      <c r="B77" s="36"/>
      <c r="C77" s="3"/>
      <c r="D77" s="9" t="s">
        <v>197</v>
      </c>
      <c r="E77" s="5"/>
      <c r="F77" s="5"/>
      <c r="G77" s="5"/>
      <c r="H77" s="5"/>
      <c r="I77" s="5"/>
      <c r="J77" s="5"/>
      <c r="K77" s="5"/>
      <c r="L77" s="5"/>
      <c r="M77" s="3"/>
      <c r="N77" s="3"/>
      <c r="O77" s="3"/>
      <c r="P77" s="3"/>
      <c r="Q77" s="3"/>
      <c r="R77" s="34"/>
    </row>
    <row r="78" spans="2:18" ht="15" x14ac:dyDescent="0.25">
      <c r="B78" s="36"/>
      <c r="C78" s="3"/>
      <c r="D78" s="9"/>
      <c r="E78" s="5"/>
      <c r="F78" s="5"/>
      <c r="G78" s="5"/>
      <c r="H78" s="5"/>
      <c r="I78" s="5"/>
      <c r="J78" s="5"/>
      <c r="K78" s="5"/>
      <c r="L78" s="5"/>
      <c r="M78" s="3"/>
      <c r="N78" s="3"/>
      <c r="O78" s="3"/>
      <c r="P78" s="3"/>
      <c r="Q78" s="3"/>
      <c r="R78" s="34"/>
    </row>
    <row r="79" spans="2:18" ht="15" x14ac:dyDescent="0.2">
      <c r="B79" s="3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4"/>
    </row>
    <row r="80" spans="2:18" ht="15" x14ac:dyDescent="0.25">
      <c r="B80" s="37">
        <v>5</v>
      </c>
      <c r="C80" s="25"/>
      <c r="D80" s="26" t="s">
        <v>198</v>
      </c>
      <c r="E80" s="26"/>
      <c r="F80" s="26"/>
      <c r="G80" s="26"/>
      <c r="H80" s="26"/>
      <c r="I80" s="26"/>
      <c r="J80" s="26"/>
      <c r="K80" s="26"/>
      <c r="L80" s="26"/>
      <c r="M80" s="26"/>
      <c r="N80" s="23"/>
      <c r="O80" s="23"/>
      <c r="P80" s="23"/>
      <c r="Q80" s="23"/>
      <c r="R80" s="38"/>
    </row>
    <row r="81" spans="2:18" ht="12" customHeight="1" x14ac:dyDescent="0.25">
      <c r="B81" s="36"/>
      <c r="C81" s="18"/>
      <c r="D81" s="19"/>
      <c r="E81" s="19"/>
      <c r="F81" s="19"/>
      <c r="G81" s="19"/>
      <c r="H81" s="19"/>
      <c r="I81" s="19"/>
      <c r="J81" s="19"/>
      <c r="K81" s="19"/>
      <c r="L81" s="3"/>
      <c r="M81" s="3"/>
      <c r="N81" s="3"/>
      <c r="O81" s="3"/>
      <c r="P81" s="3"/>
      <c r="Q81" s="3"/>
      <c r="R81" s="34"/>
    </row>
    <row r="82" spans="2:18" ht="12.75" customHeight="1" x14ac:dyDescent="0.25">
      <c r="B82" s="36"/>
      <c r="C82" s="18"/>
      <c r="D82" s="29" t="s">
        <v>202</v>
      </c>
      <c r="E82" s="8"/>
      <c r="F82" s="18"/>
      <c r="G82" s="18"/>
      <c r="H82" s="18"/>
      <c r="I82" s="18"/>
      <c r="J82" s="18"/>
      <c r="K82" s="18"/>
      <c r="L82" s="3"/>
      <c r="M82" s="3"/>
      <c r="N82" s="3"/>
      <c r="O82" s="3"/>
      <c r="P82" s="3"/>
      <c r="Q82" s="3"/>
      <c r="R82" s="34"/>
    </row>
    <row r="83" spans="2:18" ht="15" x14ac:dyDescent="0.25">
      <c r="B83" s="36"/>
      <c r="C83" s="18"/>
      <c r="D83" s="18"/>
      <c r="E83" s="18"/>
      <c r="F83" s="20"/>
      <c r="G83" s="20"/>
      <c r="H83" s="20"/>
      <c r="I83" s="20"/>
      <c r="J83" s="20"/>
      <c r="K83" s="20"/>
      <c r="L83" s="3"/>
      <c r="M83" s="3"/>
      <c r="N83" s="3"/>
      <c r="O83" s="3"/>
      <c r="P83" s="3"/>
      <c r="Q83" s="3"/>
      <c r="R83" s="34"/>
    </row>
    <row r="84" spans="2:18" ht="15" x14ac:dyDescent="0.25">
      <c r="B84" s="36"/>
      <c r="C84" s="18"/>
      <c r="D84" s="18"/>
      <c r="E84" s="18"/>
      <c r="F84" s="18"/>
      <c r="G84" s="18"/>
      <c r="H84" s="18"/>
      <c r="I84" s="18"/>
      <c r="J84" s="18"/>
      <c r="K84" s="18"/>
      <c r="L84" s="3"/>
      <c r="M84" s="3"/>
      <c r="N84" s="3"/>
      <c r="O84" s="3"/>
      <c r="P84" s="3"/>
      <c r="Q84" s="3"/>
      <c r="R84" s="34"/>
    </row>
    <row r="85" spans="2:18" ht="15" x14ac:dyDescent="0.25">
      <c r="B85" s="37">
        <v>6</v>
      </c>
      <c r="C85" s="25"/>
      <c r="D85" s="27" t="s">
        <v>199</v>
      </c>
      <c r="E85" s="27"/>
      <c r="F85" s="27"/>
      <c r="G85" s="27"/>
      <c r="H85" s="27"/>
      <c r="I85" s="27"/>
      <c r="J85" s="27"/>
      <c r="K85" s="27"/>
      <c r="L85" s="27"/>
      <c r="M85" s="27"/>
      <c r="N85" s="23"/>
      <c r="O85" s="23"/>
      <c r="P85" s="23"/>
      <c r="Q85" s="23"/>
      <c r="R85" s="38"/>
    </row>
    <row r="86" spans="2:18" ht="18" customHeight="1" x14ac:dyDescent="0.25">
      <c r="B86" s="39"/>
      <c r="C86" s="18"/>
      <c r="D86" s="19"/>
      <c r="E86" s="19"/>
      <c r="F86" s="19"/>
      <c r="G86" s="19"/>
      <c r="H86" s="19"/>
      <c r="I86" s="19"/>
      <c r="J86" s="19"/>
      <c r="K86" s="19"/>
      <c r="L86" s="3"/>
      <c r="M86" s="3"/>
      <c r="N86" s="3"/>
      <c r="O86" s="3"/>
      <c r="P86" s="3"/>
      <c r="Q86" s="3"/>
      <c r="R86" s="34"/>
    </row>
    <row r="87" spans="2:18" ht="12.75" customHeight="1" x14ac:dyDescent="0.25">
      <c r="B87" s="39"/>
      <c r="C87" s="18"/>
      <c r="D87" s="29" t="s">
        <v>205</v>
      </c>
      <c r="E87" s="8"/>
      <c r="F87" s="18"/>
      <c r="G87" s="18"/>
      <c r="H87" s="18"/>
      <c r="I87" s="18"/>
      <c r="J87" s="18"/>
      <c r="K87" s="18"/>
      <c r="L87" s="3"/>
      <c r="M87" s="3"/>
      <c r="N87" s="3"/>
      <c r="O87" s="3"/>
      <c r="P87" s="3"/>
      <c r="Q87" s="3"/>
      <c r="R87" s="34"/>
    </row>
    <row r="88" spans="2:18" ht="15" x14ac:dyDescent="0.25">
      <c r="B88" s="39"/>
      <c r="C88" s="18"/>
      <c r="D88" s="18"/>
      <c r="E88" s="18"/>
      <c r="F88" s="18"/>
      <c r="G88" s="18"/>
      <c r="H88" s="18"/>
      <c r="I88" s="18"/>
      <c r="J88" s="18"/>
      <c r="K88" s="18"/>
      <c r="L88" s="3"/>
      <c r="M88" s="3"/>
      <c r="N88" s="3"/>
      <c r="O88" s="3"/>
      <c r="P88" s="3"/>
      <c r="Q88" s="3"/>
      <c r="R88" s="34"/>
    </row>
    <row r="89" spans="2:18" x14ac:dyDescent="0.2"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2:18" x14ac:dyDescent="0.2">
      <c r="B90" s="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2:18" x14ac:dyDescent="0.2">
      <c r="B91" s="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2:18" x14ac:dyDescent="0.2"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2:18" x14ac:dyDescent="0.2">
      <c r="B93" s="6"/>
      <c r="C93" s="7"/>
      <c r="D93" s="7"/>
      <c r="E93" s="7"/>
      <c r="F93" s="7"/>
      <c r="G93" s="7"/>
      <c r="H93" s="7"/>
      <c r="I93" s="7" t="s">
        <v>18</v>
      </c>
      <c r="J93" s="7"/>
      <c r="K93" s="7"/>
      <c r="L93" s="7"/>
      <c r="M93" s="7"/>
      <c r="N93" s="7"/>
      <c r="O93" s="7"/>
      <c r="P93" s="7"/>
      <c r="Q93" s="7"/>
      <c r="R93" s="7"/>
    </row>
    <row r="94" spans="2:18" x14ac:dyDescent="0.2"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2:18" x14ac:dyDescent="0.2">
      <c r="B95" s="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2:18" x14ac:dyDescent="0.2"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2:18" x14ac:dyDescent="0.2">
      <c r="B97" s="6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2:18" x14ac:dyDescent="0.2"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2:18" x14ac:dyDescent="0.2"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2:18" x14ac:dyDescent="0.2">
      <c r="B100" s="6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2:18" x14ac:dyDescent="0.2">
      <c r="B101" s="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2:18" x14ac:dyDescent="0.2"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2:18" x14ac:dyDescent="0.2"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2:18" x14ac:dyDescent="0.2"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2:18" x14ac:dyDescent="0.2">
      <c r="B105" s="6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2:18" x14ac:dyDescent="0.2">
      <c r="B106" s="6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2:18" x14ac:dyDescent="0.2"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2:18" x14ac:dyDescent="0.2">
      <c r="B108" s="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2:18" x14ac:dyDescent="0.2"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2:18" x14ac:dyDescent="0.2">
      <c r="B110" s="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2:18" x14ac:dyDescent="0.2"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2:18" x14ac:dyDescent="0.2">
      <c r="B112" s="6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2:18" x14ac:dyDescent="0.2"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2:18" x14ac:dyDescent="0.2"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2:18" x14ac:dyDescent="0.2">
      <c r="B115" s="6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2:18" x14ac:dyDescent="0.2">
      <c r="B116" s="6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2:18" x14ac:dyDescent="0.2">
      <c r="B117" s="6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2:18" x14ac:dyDescent="0.2">
      <c r="B118" s="6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2:18" x14ac:dyDescent="0.2"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73" ht="12.75" customHeight="1" x14ac:dyDescent="0.2"/>
    <row r="178" ht="12.75" customHeight="1" x14ac:dyDescent="0.2"/>
  </sheetData>
  <mergeCells count="4">
    <mergeCell ref="D80:M80"/>
    <mergeCell ref="D85:M85"/>
    <mergeCell ref="B9:R9"/>
    <mergeCell ref="B10:R10"/>
  </mergeCells>
  <hyperlinks>
    <hyperlink ref="D36" location="'PIB Pc y Pk.'!A1" display="PIB corrientes y constantes" xr:uid="{00000000-0004-0000-0000-000001000000}"/>
    <hyperlink ref="D47" location="'PIB ramas de actividad.'!A1" display="PIB ramas de actividad " xr:uid="{00000000-0004-0000-0000-000002000000}"/>
    <hyperlink ref="D69" location="'Composición % del PIB y del VA'!C69" display="Composición porcentual del PIB y del Valor Agregado" xr:uid="{00000000-0004-0000-0000-000003000000}"/>
    <hyperlink ref="D80:K80" location="'Cuenta producción Pc'!A1" display="Cuenta de producción y generación del ingreso, según ramas de actividad económica, a precios corrientes 2005 - 2017 base 2015" xr:uid="{00000000-0004-0000-0000-000004000000}"/>
    <hyperlink ref="D85:K85" location="'Cuenta producción Pk'!A1" display="Cuenta de producción y generación del ingreso, según ramas de actividad económica, a precios constantes 2005 - 2017 base 2017" xr:uid="{00000000-0004-0000-0000-000005000000}"/>
    <hyperlink ref="D12" location="'PIB total y por habitante.'!A1" display="Resultados generales" xr:uid="{F7D261CD-BEF9-435A-AE60-41651FBCC064}"/>
  </hyperlinks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87"/>
  <sheetViews>
    <sheetView zoomScale="150" zoomScaleNormal="150" workbookViewId="0">
      <selection activeCell="L9" sqref="L9"/>
    </sheetView>
  </sheetViews>
  <sheetFormatPr baseColWidth="10" defaultColWidth="11.42578125" defaultRowHeight="12.75" x14ac:dyDescent="0.2"/>
  <cols>
    <col min="1" max="1" width="11.42578125" style="85"/>
    <col min="2" max="2" width="11.7109375" style="1" bestFit="1" customWidth="1"/>
    <col min="3" max="3" width="12.7109375" style="1" bestFit="1" customWidth="1"/>
    <col min="4" max="4" width="11.7109375" style="1" bestFit="1" customWidth="1"/>
    <col min="5" max="5" width="12.28515625" style="1" customWidth="1"/>
    <col min="6" max="8" width="11.7109375" style="1" bestFit="1" customWidth="1"/>
    <col min="9" max="9" width="11.42578125" style="1"/>
    <col min="10" max="33" width="11.42578125" style="85"/>
    <col min="34" max="16384" width="11.42578125" style="1"/>
  </cols>
  <sheetData>
    <row r="1" spans="2:9" s="85" customFormat="1" x14ac:dyDescent="0.2"/>
    <row r="2" spans="2:9" x14ac:dyDescent="0.2">
      <c r="B2" s="86"/>
      <c r="C2" s="87"/>
      <c r="D2" s="87"/>
      <c r="E2" s="87"/>
      <c r="F2" s="87"/>
      <c r="G2" s="87"/>
      <c r="H2" s="87"/>
      <c r="I2" s="88"/>
    </row>
    <row r="3" spans="2:9" x14ac:dyDescent="0.2">
      <c r="B3" s="89"/>
      <c r="C3" s="90"/>
      <c r="D3" s="90"/>
      <c r="E3" s="90"/>
      <c r="F3" s="90"/>
      <c r="G3" s="90"/>
      <c r="H3" s="90"/>
      <c r="I3" s="91"/>
    </row>
    <row r="4" spans="2:9" x14ac:dyDescent="0.2">
      <c r="B4" s="89"/>
      <c r="C4" s="90"/>
      <c r="D4" s="90"/>
      <c r="E4" s="90"/>
      <c r="F4" s="90"/>
      <c r="G4" s="90"/>
      <c r="H4" s="90"/>
      <c r="I4" s="91"/>
    </row>
    <row r="5" spans="2:9" x14ac:dyDescent="0.2">
      <c r="B5" s="89"/>
      <c r="C5" s="90"/>
      <c r="D5" s="90"/>
      <c r="E5" s="90"/>
      <c r="F5" s="90"/>
      <c r="G5" s="90"/>
      <c r="H5" s="90"/>
      <c r="I5" s="91"/>
    </row>
    <row r="6" spans="2:9" x14ac:dyDescent="0.2">
      <c r="B6" s="89"/>
      <c r="C6" s="90"/>
      <c r="D6" s="90"/>
      <c r="E6" s="90"/>
      <c r="F6" s="90"/>
      <c r="G6" s="90"/>
      <c r="H6" s="90"/>
      <c r="I6" s="91"/>
    </row>
    <row r="7" spans="2:9" x14ac:dyDescent="0.2">
      <c r="B7" s="89"/>
      <c r="C7" s="90"/>
      <c r="D7" s="90"/>
      <c r="E7" s="90"/>
      <c r="F7" s="90"/>
      <c r="G7" s="90"/>
      <c r="H7" s="90"/>
      <c r="I7" s="91"/>
    </row>
    <row r="8" spans="2:9" x14ac:dyDescent="0.2">
      <c r="B8" s="89"/>
      <c r="C8" s="90"/>
      <c r="D8" s="90"/>
      <c r="E8" s="90"/>
      <c r="F8" s="90"/>
      <c r="G8" s="90"/>
      <c r="H8" s="90"/>
      <c r="I8" s="91"/>
    </row>
    <row r="9" spans="2:9" x14ac:dyDescent="0.2">
      <c r="B9" s="89"/>
      <c r="C9" s="90"/>
      <c r="D9" s="90"/>
      <c r="E9" s="90"/>
      <c r="F9" s="90"/>
      <c r="G9" s="90"/>
      <c r="H9" s="90"/>
      <c r="I9" s="91"/>
    </row>
    <row r="10" spans="2:9" ht="15.75" x14ac:dyDescent="0.25">
      <c r="B10" s="134" t="str">
        <f>Índice!B9</f>
        <v>Departamento Administrativo de Planeación</v>
      </c>
      <c r="C10" s="135"/>
      <c r="D10" s="135"/>
      <c r="E10" s="135"/>
      <c r="F10" s="135"/>
      <c r="G10" s="135"/>
      <c r="H10" s="135"/>
      <c r="I10" s="136"/>
    </row>
    <row r="11" spans="2:9" x14ac:dyDescent="0.2">
      <c r="B11" s="137" t="str">
        <f>Índice!B10</f>
        <v>Subdirección de Prospectiva, Información y Evaluación Estratégica</v>
      </c>
      <c r="C11" s="138"/>
      <c r="D11" s="138"/>
      <c r="E11" s="138"/>
      <c r="F11" s="138"/>
      <c r="G11" s="138"/>
      <c r="H11" s="138"/>
      <c r="I11" s="139"/>
    </row>
    <row r="12" spans="2:9" x14ac:dyDescent="0.2">
      <c r="B12" s="89"/>
      <c r="C12" s="90"/>
      <c r="D12" s="90"/>
      <c r="E12" s="90"/>
      <c r="F12" s="90"/>
      <c r="G12" s="90"/>
      <c r="H12" s="90"/>
      <c r="I12" s="91"/>
    </row>
    <row r="13" spans="2:9" ht="15" customHeight="1" x14ac:dyDescent="0.2">
      <c r="B13" s="116" t="s">
        <v>3</v>
      </c>
      <c r="C13" s="117"/>
      <c r="D13" s="117"/>
      <c r="E13" s="117"/>
      <c r="F13" s="117"/>
      <c r="G13" s="117"/>
      <c r="H13" s="117"/>
      <c r="I13" s="118"/>
    </row>
    <row r="14" spans="2:9" x14ac:dyDescent="0.2">
      <c r="B14" s="119" t="s">
        <v>207</v>
      </c>
      <c r="C14" s="120"/>
      <c r="D14" s="120"/>
      <c r="E14" s="120"/>
      <c r="F14" s="120"/>
      <c r="G14" s="120"/>
      <c r="H14" s="120"/>
      <c r="I14" s="121"/>
    </row>
    <row r="15" spans="2:9" x14ac:dyDescent="0.2">
      <c r="B15" s="49"/>
      <c r="C15" s="48"/>
      <c r="D15" s="48"/>
      <c r="E15" s="48"/>
      <c r="F15" s="48"/>
      <c r="G15" s="48"/>
      <c r="H15" s="48"/>
      <c r="I15" s="91"/>
    </row>
    <row r="16" spans="2:9" ht="22.5" customHeight="1" x14ac:dyDescent="0.2">
      <c r="B16" s="50" t="s">
        <v>19</v>
      </c>
      <c r="C16" s="51" t="s">
        <v>20</v>
      </c>
      <c r="D16" s="51"/>
      <c r="E16" s="52" t="s">
        <v>21</v>
      </c>
      <c r="F16" s="51" t="s">
        <v>22</v>
      </c>
      <c r="G16" s="51"/>
      <c r="H16" s="48"/>
      <c r="I16" s="91"/>
    </row>
    <row r="17" spans="2:9" ht="22.5" x14ac:dyDescent="0.2">
      <c r="B17" s="53"/>
      <c r="C17" s="54" t="s">
        <v>23</v>
      </c>
      <c r="D17" s="54" t="s">
        <v>24</v>
      </c>
      <c r="E17" s="55"/>
      <c r="F17" s="54" t="s">
        <v>23</v>
      </c>
      <c r="G17" s="54" t="s">
        <v>24</v>
      </c>
      <c r="H17" s="48"/>
      <c r="I17" s="91"/>
    </row>
    <row r="18" spans="2:9" x14ac:dyDescent="0.2">
      <c r="B18" s="65"/>
      <c r="C18" s="56"/>
      <c r="D18" s="56"/>
      <c r="E18" s="99"/>
      <c r="F18" s="56"/>
      <c r="G18" s="56"/>
      <c r="H18" s="48"/>
      <c r="I18" s="91"/>
    </row>
    <row r="19" spans="2:9" x14ac:dyDescent="0.2">
      <c r="B19" s="100">
        <v>2005</v>
      </c>
      <c r="C19" s="101">
        <v>23081045.990323462</v>
      </c>
      <c r="D19" s="101">
        <v>37254249.805097334</v>
      </c>
      <c r="E19" s="101">
        <v>2046341</v>
      </c>
      <c r="F19" s="102">
        <f>+C19/E19*1000000</f>
        <v>11279178.783166375</v>
      </c>
      <c r="G19" s="103">
        <f>+D19/E19*1000000</f>
        <v>18205299.021569394</v>
      </c>
      <c r="H19" s="59"/>
      <c r="I19" s="91"/>
    </row>
    <row r="20" spans="2:9" x14ac:dyDescent="0.2">
      <c r="B20" s="100">
        <v>2006</v>
      </c>
      <c r="C20" s="101">
        <v>26251547.800958429</v>
      </c>
      <c r="D20" s="101">
        <v>40277537.418425255</v>
      </c>
      <c r="E20" s="101">
        <v>2074195</v>
      </c>
      <c r="F20" s="102">
        <f t="shared" ref="F20:F36" si="0">+C20/E20*1000000</f>
        <v>12656258.356113302</v>
      </c>
      <c r="G20" s="103">
        <f t="shared" ref="G20:G36" si="1">+D20/E20*1000000</f>
        <v>19418394.807829183</v>
      </c>
      <c r="H20" s="59"/>
      <c r="I20" s="91"/>
    </row>
    <row r="21" spans="2:9" x14ac:dyDescent="0.2">
      <c r="B21" s="100">
        <v>2007</v>
      </c>
      <c r="C21" s="101">
        <v>30041249.520100731</v>
      </c>
      <c r="D21" s="101">
        <v>43720630.726719223</v>
      </c>
      <c r="E21" s="101">
        <v>2101771</v>
      </c>
      <c r="F21" s="102">
        <f t="shared" si="0"/>
        <v>14293302.895558428</v>
      </c>
      <c r="G21" s="103">
        <f t="shared" si="1"/>
        <v>20801805.109462079</v>
      </c>
      <c r="H21" s="59"/>
      <c r="I21" s="91"/>
    </row>
    <row r="22" spans="2:9" x14ac:dyDescent="0.2">
      <c r="B22" s="100">
        <v>2008</v>
      </c>
      <c r="C22" s="101">
        <v>33527627.444044735</v>
      </c>
      <c r="D22" s="101">
        <v>45268234.44766809</v>
      </c>
      <c r="E22" s="101">
        <v>2129336</v>
      </c>
      <c r="F22" s="102">
        <f t="shared" si="0"/>
        <v>15745578.642377123</v>
      </c>
      <c r="G22" s="103">
        <f t="shared" si="1"/>
        <v>21259319.54734626</v>
      </c>
      <c r="H22" s="60"/>
      <c r="I22" s="91"/>
    </row>
    <row r="23" spans="2:9" x14ac:dyDescent="0.2">
      <c r="B23" s="100">
        <v>2009</v>
      </c>
      <c r="C23" s="101">
        <v>36221758.621411204</v>
      </c>
      <c r="D23" s="101">
        <v>46576781.31983199</v>
      </c>
      <c r="E23" s="101">
        <v>2157094</v>
      </c>
      <c r="F23" s="102">
        <f t="shared" si="0"/>
        <v>16791924.052179091</v>
      </c>
      <c r="G23" s="103">
        <f t="shared" si="1"/>
        <v>21592374.425885931</v>
      </c>
      <c r="H23" s="60"/>
      <c r="I23" s="91"/>
    </row>
    <row r="24" spans="2:9" x14ac:dyDescent="0.2">
      <c r="B24" s="100">
        <v>2010</v>
      </c>
      <c r="C24" s="101">
        <v>39670555.77379784</v>
      </c>
      <c r="D24" s="101">
        <v>48752241.407023191</v>
      </c>
      <c r="E24" s="101">
        <v>2185539</v>
      </c>
      <c r="F24" s="102">
        <f t="shared" si="0"/>
        <v>18151383.147954732</v>
      </c>
      <c r="G24" s="103">
        <f t="shared" si="1"/>
        <v>22306735.961711593</v>
      </c>
      <c r="H24" s="60"/>
      <c r="I24" s="91"/>
    </row>
    <row r="25" spans="2:9" x14ac:dyDescent="0.2">
      <c r="B25" s="100">
        <v>2011</v>
      </c>
      <c r="C25" s="101">
        <v>45599068.725216463</v>
      </c>
      <c r="D25" s="101">
        <v>52875258.0133918</v>
      </c>
      <c r="E25" s="101">
        <v>2213549</v>
      </c>
      <c r="F25" s="102">
        <f t="shared" si="0"/>
        <v>20599981.624629255</v>
      </c>
      <c r="G25" s="103">
        <f t="shared" si="1"/>
        <v>23887096.248328723</v>
      </c>
      <c r="H25" s="60"/>
      <c r="I25" s="91"/>
    </row>
    <row r="26" spans="2:9" x14ac:dyDescent="0.2">
      <c r="B26" s="100">
        <v>2012</v>
      </c>
      <c r="C26" s="101">
        <v>49268481.573473722</v>
      </c>
      <c r="D26" s="101">
        <v>54805838.245331012</v>
      </c>
      <c r="E26" s="101">
        <v>2240690</v>
      </c>
      <c r="F26" s="102">
        <f t="shared" si="0"/>
        <v>21988084.729915217</v>
      </c>
      <c r="G26" s="103">
        <f t="shared" si="1"/>
        <v>24459357.718082827</v>
      </c>
      <c r="H26" s="60"/>
      <c r="I26" s="91"/>
    </row>
    <row r="27" spans="2:9" x14ac:dyDescent="0.2">
      <c r="B27" s="100">
        <v>2013</v>
      </c>
      <c r="C27" s="101">
        <v>52871940.969543748</v>
      </c>
      <c r="D27" s="101">
        <v>57525287.96870251</v>
      </c>
      <c r="E27" s="101">
        <v>2266969</v>
      </c>
      <c r="F27" s="102">
        <f t="shared" si="0"/>
        <v>23322745.467425335</v>
      </c>
      <c r="G27" s="103">
        <f t="shared" si="1"/>
        <v>25375418.882526629</v>
      </c>
      <c r="H27" s="60"/>
      <c r="I27" s="91"/>
    </row>
    <row r="28" spans="2:9" x14ac:dyDescent="0.2">
      <c r="B28" s="100">
        <v>2014</v>
      </c>
      <c r="C28" s="101">
        <v>57048326.721967697</v>
      </c>
      <c r="D28" s="101">
        <v>59929504.124425277</v>
      </c>
      <c r="E28" s="101">
        <v>2293601</v>
      </c>
      <c r="F28" s="102">
        <f t="shared" si="0"/>
        <v>24872820.827148095</v>
      </c>
      <c r="G28" s="103">
        <f t="shared" si="1"/>
        <v>26129001.567589689</v>
      </c>
      <c r="H28" s="60"/>
      <c r="I28" s="91"/>
    </row>
    <row r="29" spans="2:9" x14ac:dyDescent="0.2">
      <c r="B29" s="100">
        <v>2015</v>
      </c>
      <c r="C29" s="101">
        <v>62338473.878270231</v>
      </c>
      <c r="D29" s="101">
        <v>62338473.878270231</v>
      </c>
      <c r="E29" s="101">
        <v>2320791</v>
      </c>
      <c r="F29" s="102">
        <f t="shared" si="0"/>
        <v>26860873.67551418</v>
      </c>
      <c r="G29" s="103">
        <f t="shared" si="1"/>
        <v>26860873.67551418</v>
      </c>
      <c r="H29" s="60"/>
      <c r="I29" s="91"/>
    </row>
    <row r="30" spans="2:9" x14ac:dyDescent="0.2">
      <c r="B30" s="100">
        <v>2016</v>
      </c>
      <c r="C30" s="101">
        <v>67102038.034271732</v>
      </c>
      <c r="D30" s="101">
        <v>63752792.122685805</v>
      </c>
      <c r="E30" s="101">
        <v>2351077</v>
      </c>
      <c r="F30" s="102">
        <f t="shared" si="0"/>
        <v>28540978.468281444</v>
      </c>
      <c r="G30" s="103">
        <f t="shared" si="1"/>
        <v>27116420.314045779</v>
      </c>
      <c r="H30" s="93"/>
      <c r="I30" s="91"/>
    </row>
    <row r="31" spans="2:9" x14ac:dyDescent="0.2">
      <c r="B31" s="100">
        <v>2017</v>
      </c>
      <c r="C31" s="101">
        <v>72286225.905856103</v>
      </c>
      <c r="D31" s="101">
        <v>65074126.623675361</v>
      </c>
      <c r="E31" s="101">
        <v>2385018</v>
      </c>
      <c r="F31" s="102">
        <f t="shared" si="0"/>
        <v>30308461.364172559</v>
      </c>
      <c r="G31" s="103">
        <f t="shared" si="1"/>
        <v>27284543.187378615</v>
      </c>
      <c r="H31" s="93"/>
      <c r="I31" s="91"/>
    </row>
    <row r="32" spans="2:9" x14ac:dyDescent="0.2">
      <c r="B32" s="100">
        <v>2018</v>
      </c>
      <c r="C32" s="101">
        <v>77619353.184314385</v>
      </c>
      <c r="D32" s="101">
        <v>67284110.725730896</v>
      </c>
      <c r="E32" s="101">
        <v>2427129</v>
      </c>
      <c r="F32" s="102">
        <f t="shared" si="0"/>
        <v>31979904.316710971</v>
      </c>
      <c r="G32" s="103">
        <f t="shared" si="1"/>
        <v>27721687.114995081</v>
      </c>
      <c r="H32" s="92"/>
      <c r="I32" s="91"/>
    </row>
    <row r="33" spans="2:9" x14ac:dyDescent="0.2">
      <c r="B33" s="100">
        <v>2019</v>
      </c>
      <c r="C33" s="101">
        <v>84721988.077744395</v>
      </c>
      <c r="D33" s="101">
        <v>69762692.423773035</v>
      </c>
      <c r="E33" s="101">
        <v>2483545</v>
      </c>
      <c r="F33" s="102">
        <f t="shared" si="0"/>
        <v>34113329.163652919</v>
      </c>
      <c r="G33" s="103">
        <f t="shared" si="1"/>
        <v>28089965.119928587</v>
      </c>
      <c r="H33" s="92"/>
      <c r="I33" s="91"/>
    </row>
    <row r="34" spans="2:9" x14ac:dyDescent="0.2">
      <c r="B34" s="100">
        <v>2020</v>
      </c>
      <c r="C34" s="101">
        <v>79486138.336767375</v>
      </c>
      <c r="D34" s="101">
        <v>65316331.357699916</v>
      </c>
      <c r="E34" s="101">
        <v>2519592</v>
      </c>
      <c r="F34" s="102">
        <f t="shared" si="0"/>
        <v>31547226.03372585</v>
      </c>
      <c r="G34" s="103">
        <f t="shared" si="1"/>
        <v>25923376.228254385</v>
      </c>
      <c r="H34" s="92"/>
      <c r="I34" s="91"/>
    </row>
    <row r="35" spans="2:9" x14ac:dyDescent="0.2">
      <c r="B35" s="100">
        <v>2021</v>
      </c>
      <c r="C35" s="101">
        <v>96433225.775393173</v>
      </c>
      <c r="D35" s="101">
        <v>74114190.130625963</v>
      </c>
      <c r="E35" s="101">
        <v>2549008</v>
      </c>
      <c r="F35" s="102">
        <f t="shared" si="0"/>
        <v>37831668.545329466</v>
      </c>
      <c r="G35" s="103">
        <f t="shared" si="1"/>
        <v>29075699.303660862</v>
      </c>
      <c r="H35" s="92"/>
      <c r="I35" s="91"/>
    </row>
    <row r="36" spans="2:9" x14ac:dyDescent="0.2">
      <c r="B36" s="100">
        <v>2022</v>
      </c>
      <c r="C36" s="101">
        <v>116398185.08350711</v>
      </c>
      <c r="D36" s="101">
        <v>80063972.417497247</v>
      </c>
      <c r="E36" s="101">
        <v>2572350</v>
      </c>
      <c r="F36" s="102">
        <f t="shared" si="0"/>
        <v>45249746.373357862</v>
      </c>
      <c r="G36" s="103">
        <f t="shared" si="1"/>
        <v>31124836.207163587</v>
      </c>
      <c r="H36" s="92"/>
      <c r="I36" s="91"/>
    </row>
    <row r="37" spans="2:9" x14ac:dyDescent="0.2">
      <c r="B37" s="100" t="s">
        <v>201</v>
      </c>
      <c r="C37" s="101">
        <v>128139292.47548507</v>
      </c>
      <c r="D37" s="101">
        <v>81372463.738458619</v>
      </c>
      <c r="E37" s="101">
        <v>2595300</v>
      </c>
      <c r="F37" s="102">
        <f>+C37/E37*1000000</f>
        <v>49373595.528642192</v>
      </c>
      <c r="G37" s="103">
        <f>+D37/E37*1000000</f>
        <v>31353779.423750095</v>
      </c>
      <c r="H37" s="92"/>
      <c r="I37" s="91"/>
    </row>
    <row r="38" spans="2:9" x14ac:dyDescent="0.2">
      <c r="B38" s="104"/>
      <c r="C38" s="105"/>
      <c r="D38" s="105"/>
      <c r="E38" s="105"/>
      <c r="F38" s="105"/>
      <c r="G38" s="105"/>
      <c r="H38" s="48"/>
      <c r="I38" s="91"/>
    </row>
    <row r="39" spans="2:9" ht="15" customHeight="1" x14ac:dyDescent="0.2">
      <c r="B39" s="62" t="s">
        <v>26</v>
      </c>
      <c r="C39" s="63"/>
      <c r="D39" s="63"/>
      <c r="E39" s="63"/>
      <c r="F39" s="63"/>
      <c r="G39" s="63"/>
      <c r="H39" s="94"/>
      <c r="I39" s="91"/>
    </row>
    <row r="40" spans="2:9" x14ac:dyDescent="0.2">
      <c r="B40" s="65" t="s">
        <v>27</v>
      </c>
      <c r="C40" s="56"/>
      <c r="D40" s="56"/>
      <c r="E40" s="56"/>
      <c r="F40" s="56"/>
      <c r="G40" s="56"/>
      <c r="H40" s="48"/>
      <c r="I40" s="91"/>
    </row>
    <row r="41" spans="2:9" x14ac:dyDescent="0.2">
      <c r="B41" s="66" t="s">
        <v>28</v>
      </c>
      <c r="C41" s="115"/>
      <c r="D41" s="56"/>
      <c r="E41" s="56"/>
      <c r="F41" s="56"/>
      <c r="G41" s="56"/>
      <c r="H41" s="48"/>
      <c r="I41" s="91"/>
    </row>
    <row r="42" spans="2:9" x14ac:dyDescent="0.2">
      <c r="B42" s="95"/>
      <c r="C42" s="67"/>
      <c r="D42" s="48"/>
      <c r="E42" s="48"/>
      <c r="F42" s="48"/>
      <c r="G42" s="48"/>
      <c r="H42" s="48"/>
      <c r="I42" s="91"/>
    </row>
    <row r="43" spans="2:9" x14ac:dyDescent="0.2">
      <c r="B43" s="122" t="s">
        <v>4</v>
      </c>
      <c r="C43" s="123"/>
      <c r="D43" s="123"/>
      <c r="E43" s="123"/>
      <c r="F43" s="123"/>
      <c r="G43" s="123"/>
      <c r="H43" s="123"/>
      <c r="I43" s="124"/>
    </row>
    <row r="44" spans="2:9" x14ac:dyDescent="0.2">
      <c r="B44" s="68" t="s">
        <v>235</v>
      </c>
      <c r="C44" s="48"/>
      <c r="D44" s="48"/>
      <c r="E44" s="48"/>
      <c r="F44" s="48"/>
      <c r="G44" s="48"/>
      <c r="H44" s="48"/>
      <c r="I44" s="91"/>
    </row>
    <row r="45" spans="2:9" x14ac:dyDescent="0.2">
      <c r="B45" s="68" t="s">
        <v>200</v>
      </c>
      <c r="C45" s="48"/>
      <c r="D45" s="48"/>
      <c r="E45" s="48"/>
      <c r="F45" s="48"/>
      <c r="G45" s="48"/>
      <c r="H45" s="48"/>
      <c r="I45" s="91"/>
    </row>
    <row r="46" spans="2:9" x14ac:dyDescent="0.2">
      <c r="B46" s="68"/>
      <c r="C46" s="69"/>
      <c r="D46" s="69"/>
      <c r="E46" s="69"/>
      <c r="F46" s="69"/>
      <c r="G46" s="69"/>
      <c r="H46" s="69"/>
      <c r="I46" s="91"/>
    </row>
    <row r="47" spans="2:9" ht="24" customHeight="1" x14ac:dyDescent="0.2">
      <c r="B47" s="50" t="s">
        <v>19</v>
      </c>
      <c r="C47" s="51" t="s">
        <v>29</v>
      </c>
      <c r="D47" s="51"/>
      <c r="E47" s="70" t="s">
        <v>30</v>
      </c>
      <c r="F47" s="51" t="s">
        <v>21</v>
      </c>
      <c r="G47" s="51"/>
      <c r="H47" s="70" t="s">
        <v>31</v>
      </c>
      <c r="I47" s="91"/>
    </row>
    <row r="48" spans="2:9" ht="22.5" customHeight="1" x14ac:dyDescent="0.2">
      <c r="B48" s="53"/>
      <c r="C48" s="54" t="s">
        <v>32</v>
      </c>
      <c r="D48" s="54" t="s">
        <v>33</v>
      </c>
      <c r="E48" s="71"/>
      <c r="F48" s="54" t="s">
        <v>32</v>
      </c>
      <c r="G48" s="54" t="s">
        <v>33</v>
      </c>
      <c r="H48" s="71"/>
      <c r="I48" s="91"/>
    </row>
    <row r="49" spans="2:9" ht="12" customHeight="1" x14ac:dyDescent="0.2">
      <c r="B49" s="106"/>
      <c r="C49" s="107"/>
      <c r="D49" s="107"/>
      <c r="E49" s="107"/>
      <c r="F49" s="107"/>
      <c r="G49" s="107"/>
      <c r="H49" s="107"/>
      <c r="I49" s="91"/>
    </row>
    <row r="50" spans="2:9" x14ac:dyDescent="0.2">
      <c r="B50" s="108">
        <v>2005</v>
      </c>
      <c r="C50" s="103">
        <v>337958000</v>
      </c>
      <c r="D50" s="103">
        <f>+C19</f>
        <v>23081045.990323462</v>
      </c>
      <c r="E50" s="109">
        <f>(+D50/C50)*100</f>
        <v>6.829560475065974</v>
      </c>
      <c r="F50" s="103">
        <v>41671878</v>
      </c>
      <c r="G50" s="103">
        <f>+E19</f>
        <v>2046341</v>
      </c>
      <c r="H50" s="109">
        <f>(+G50/F50)*100</f>
        <v>4.9106042209088825</v>
      </c>
      <c r="I50" s="91"/>
    </row>
    <row r="51" spans="2:9" x14ac:dyDescent="0.2">
      <c r="B51" s="108">
        <v>2006</v>
      </c>
      <c r="C51" s="103">
        <v>381604000</v>
      </c>
      <c r="D51" s="103">
        <f t="shared" ref="D51:D67" si="2">+C20</f>
        <v>26251547.800958429</v>
      </c>
      <c r="E51" s="109">
        <f t="shared" ref="E51:E68" si="3">(+D51/C51)*100</f>
        <v>6.8792643161388316</v>
      </c>
      <c r="F51" s="103">
        <v>42170126</v>
      </c>
      <c r="G51" s="103">
        <f t="shared" ref="G51:G67" si="4">+E20</f>
        <v>2074195</v>
      </c>
      <c r="H51" s="109">
        <f>(+G51/F51)*100</f>
        <v>4.9186360031269523</v>
      </c>
      <c r="I51" s="91"/>
    </row>
    <row r="52" spans="2:9" x14ac:dyDescent="0.2">
      <c r="B52" s="108">
        <v>2007</v>
      </c>
      <c r="C52" s="103">
        <v>428506000</v>
      </c>
      <c r="D52" s="103">
        <f t="shared" si="2"/>
        <v>30041249.520100731</v>
      </c>
      <c r="E52" s="109">
        <f t="shared" si="3"/>
        <v>7.0106951874887944</v>
      </c>
      <c r="F52" s="103">
        <v>42658630</v>
      </c>
      <c r="G52" s="103">
        <f t="shared" si="4"/>
        <v>2101771</v>
      </c>
      <c r="H52" s="109">
        <f t="shared" ref="H52:H66" si="5">(+G52/F52)*100</f>
        <v>4.926953819192037</v>
      </c>
      <c r="I52" s="91"/>
    </row>
    <row r="53" spans="2:9" x14ac:dyDescent="0.2">
      <c r="B53" s="108">
        <v>2008</v>
      </c>
      <c r="C53" s="103">
        <v>476554000</v>
      </c>
      <c r="D53" s="103">
        <f t="shared" si="2"/>
        <v>33527627.444044735</v>
      </c>
      <c r="E53" s="109">
        <f t="shared" si="3"/>
        <v>7.0354309152886625</v>
      </c>
      <c r="F53" s="103">
        <v>43134017</v>
      </c>
      <c r="G53" s="103">
        <f t="shared" si="4"/>
        <v>2129336</v>
      </c>
      <c r="H53" s="109">
        <f t="shared" si="5"/>
        <v>4.9365585403279271</v>
      </c>
      <c r="I53" s="91"/>
    </row>
    <row r="54" spans="2:9" x14ac:dyDescent="0.2">
      <c r="B54" s="108">
        <v>2009</v>
      </c>
      <c r="C54" s="103">
        <v>501574000</v>
      </c>
      <c r="D54" s="103">
        <f t="shared" si="2"/>
        <v>36221758.621411204</v>
      </c>
      <c r="E54" s="109">
        <f t="shared" si="3"/>
        <v>7.2216180705960049</v>
      </c>
      <c r="F54" s="103">
        <v>43608630</v>
      </c>
      <c r="G54" s="103">
        <f t="shared" si="4"/>
        <v>2157094</v>
      </c>
      <c r="H54" s="109">
        <f t="shared" si="5"/>
        <v>4.9464842165415428</v>
      </c>
      <c r="I54" s="91"/>
    </row>
    <row r="55" spans="2:9" x14ac:dyDescent="0.2">
      <c r="B55" s="108">
        <v>2010</v>
      </c>
      <c r="C55" s="103">
        <v>544060000</v>
      </c>
      <c r="D55" s="103">
        <f t="shared" si="2"/>
        <v>39670555.77379784</v>
      </c>
      <c r="E55" s="109">
        <f t="shared" si="3"/>
        <v>7.2915773579748269</v>
      </c>
      <c r="F55" s="103">
        <v>44086292</v>
      </c>
      <c r="G55" s="103">
        <f t="shared" si="4"/>
        <v>2185539</v>
      </c>
      <c r="H55" s="109">
        <f t="shared" si="5"/>
        <v>4.9574117052075959</v>
      </c>
      <c r="I55" s="91"/>
    </row>
    <row r="56" spans="2:9" x14ac:dyDescent="0.2">
      <c r="B56" s="108">
        <v>2011</v>
      </c>
      <c r="C56" s="103">
        <v>619023000</v>
      </c>
      <c r="D56" s="103">
        <f t="shared" si="2"/>
        <v>45599068.725216463</v>
      </c>
      <c r="E56" s="109">
        <f t="shared" si="3"/>
        <v>7.3662963613979544</v>
      </c>
      <c r="F56" s="103">
        <v>44553416</v>
      </c>
      <c r="G56" s="103">
        <f t="shared" si="4"/>
        <v>2213549</v>
      </c>
      <c r="H56" s="109">
        <f t="shared" si="5"/>
        <v>4.9683036649759922</v>
      </c>
      <c r="I56" s="91"/>
    </row>
    <row r="57" spans="2:9" x14ac:dyDescent="0.2">
      <c r="B57" s="108">
        <v>2012</v>
      </c>
      <c r="C57" s="103">
        <v>666507000</v>
      </c>
      <c r="D57" s="103">
        <f t="shared" si="2"/>
        <v>49268481.573473722</v>
      </c>
      <c r="E57" s="109">
        <f t="shared" si="3"/>
        <v>7.3920426302309981</v>
      </c>
      <c r="F57" s="103">
        <v>45001571</v>
      </c>
      <c r="G57" s="103">
        <f t="shared" si="4"/>
        <v>2240690</v>
      </c>
      <c r="H57" s="109">
        <f t="shared" si="5"/>
        <v>4.9791372838961552</v>
      </c>
      <c r="I57" s="91"/>
    </row>
    <row r="58" spans="2:9" x14ac:dyDescent="0.2">
      <c r="B58" s="108">
        <v>2013</v>
      </c>
      <c r="C58" s="103">
        <v>714093000</v>
      </c>
      <c r="D58" s="103">
        <f t="shared" si="2"/>
        <v>52871940.969543748</v>
      </c>
      <c r="E58" s="109">
        <f t="shared" si="3"/>
        <v>7.4040693536477393</v>
      </c>
      <c r="F58" s="103">
        <v>45434942</v>
      </c>
      <c r="G58" s="103">
        <f t="shared" si="4"/>
        <v>2266969</v>
      </c>
      <c r="H58" s="109">
        <f t="shared" si="5"/>
        <v>4.9894836445482866</v>
      </c>
      <c r="I58" s="91"/>
    </row>
    <row r="59" spans="2:9" x14ac:dyDescent="0.2">
      <c r="B59" s="108">
        <v>2014</v>
      </c>
      <c r="C59" s="103">
        <v>762903000</v>
      </c>
      <c r="D59" s="103">
        <f t="shared" si="2"/>
        <v>57048326.721967697</v>
      </c>
      <c r="E59" s="109">
        <f t="shared" si="3"/>
        <v>7.477795567977541</v>
      </c>
      <c r="F59" s="103">
        <v>45866010</v>
      </c>
      <c r="G59" s="103">
        <f t="shared" si="4"/>
        <v>2293601</v>
      </c>
      <c r="H59" s="109">
        <f t="shared" si="5"/>
        <v>5.0006551692636885</v>
      </c>
      <c r="I59" s="91"/>
    </row>
    <row r="60" spans="2:9" x14ac:dyDescent="0.2">
      <c r="B60" s="108">
        <v>2015</v>
      </c>
      <c r="C60" s="103">
        <v>804692000</v>
      </c>
      <c r="D60" s="103">
        <f t="shared" si="2"/>
        <v>62338473.878270231</v>
      </c>
      <c r="E60" s="109">
        <f t="shared" si="3"/>
        <v>7.7468738198304727</v>
      </c>
      <c r="F60" s="103">
        <v>46313898</v>
      </c>
      <c r="G60" s="103">
        <f t="shared" si="4"/>
        <v>2320791</v>
      </c>
      <c r="H60" s="109">
        <f t="shared" si="5"/>
        <v>5.0110033925453648</v>
      </c>
      <c r="I60" s="91"/>
    </row>
    <row r="61" spans="2:9" x14ac:dyDescent="0.2">
      <c r="B61" s="108">
        <v>2016</v>
      </c>
      <c r="C61" s="103">
        <v>863782000</v>
      </c>
      <c r="D61" s="103">
        <f t="shared" si="2"/>
        <v>67102038.034271732</v>
      </c>
      <c r="E61" s="109">
        <f t="shared" si="3"/>
        <v>7.7683996696240181</v>
      </c>
      <c r="F61" s="103">
        <v>46830116</v>
      </c>
      <c r="G61" s="103">
        <f t="shared" si="4"/>
        <v>2351077</v>
      </c>
      <c r="H61" s="109">
        <f t="shared" si="5"/>
        <v>5.0204381300272676</v>
      </c>
      <c r="I61" s="91"/>
    </row>
    <row r="62" spans="2:9" x14ac:dyDescent="0.2">
      <c r="B62" s="108">
        <v>2017</v>
      </c>
      <c r="C62" s="103">
        <v>920471000</v>
      </c>
      <c r="D62" s="103">
        <f t="shared" si="2"/>
        <v>72286225.905856103</v>
      </c>
      <c r="E62" s="109">
        <f t="shared" si="3"/>
        <v>7.8531779823433983</v>
      </c>
      <c r="F62" s="103">
        <v>47419200</v>
      </c>
      <c r="G62" s="103">
        <f t="shared" si="4"/>
        <v>2385018</v>
      </c>
      <c r="H62" s="109">
        <f t="shared" si="5"/>
        <v>5.0296462192529612</v>
      </c>
      <c r="I62" s="91"/>
    </row>
    <row r="63" spans="2:9" x14ac:dyDescent="0.2">
      <c r="B63" s="108">
        <v>2018</v>
      </c>
      <c r="C63" s="103">
        <v>987791000</v>
      </c>
      <c r="D63" s="103">
        <f t="shared" si="2"/>
        <v>77619353.184314385</v>
      </c>
      <c r="E63" s="109">
        <f t="shared" si="3"/>
        <v>7.8578720786395477</v>
      </c>
      <c r="F63" s="103">
        <v>48258494</v>
      </c>
      <c r="G63" s="103">
        <f t="shared" si="4"/>
        <v>2427129</v>
      </c>
      <c r="H63" s="109">
        <f t="shared" si="5"/>
        <v>5.0294337821648556</v>
      </c>
      <c r="I63" s="91"/>
    </row>
    <row r="64" spans="2:9" x14ac:dyDescent="0.2">
      <c r="B64" s="108">
        <v>2019</v>
      </c>
      <c r="C64" s="103">
        <v>1060068000</v>
      </c>
      <c r="D64" s="103">
        <f t="shared" si="2"/>
        <v>84721988.077744395</v>
      </c>
      <c r="E64" s="109">
        <f t="shared" si="3"/>
        <v>7.9921276821623133</v>
      </c>
      <c r="F64" s="103">
        <v>49395678</v>
      </c>
      <c r="G64" s="103">
        <f t="shared" si="4"/>
        <v>2483545</v>
      </c>
      <c r="H64" s="109">
        <f t="shared" si="5"/>
        <v>5.0278589151058926</v>
      </c>
      <c r="I64" s="91"/>
    </row>
    <row r="65" spans="2:9" ht="15" customHeight="1" x14ac:dyDescent="0.2">
      <c r="B65" s="108">
        <v>2020</v>
      </c>
      <c r="C65" s="103">
        <v>998471000</v>
      </c>
      <c r="D65" s="103">
        <f t="shared" si="2"/>
        <v>79486138.336767375</v>
      </c>
      <c r="E65" s="109">
        <f t="shared" si="3"/>
        <v>7.9607858752800409</v>
      </c>
      <c r="F65" s="103">
        <v>50407647</v>
      </c>
      <c r="G65" s="103">
        <f t="shared" si="4"/>
        <v>2519592</v>
      </c>
      <c r="H65" s="109">
        <f t="shared" si="5"/>
        <v>4.9984320831321485</v>
      </c>
      <c r="I65" s="91"/>
    </row>
    <row r="66" spans="2:9" ht="15" customHeight="1" x14ac:dyDescent="0.2">
      <c r="B66" s="108" t="s">
        <v>34</v>
      </c>
      <c r="C66" s="103">
        <v>1192634000</v>
      </c>
      <c r="D66" s="103">
        <f t="shared" si="2"/>
        <v>96433225.775393173</v>
      </c>
      <c r="E66" s="109">
        <f t="shared" si="3"/>
        <v>8.0857350851470926</v>
      </c>
      <c r="F66" s="103">
        <v>51117378</v>
      </c>
      <c r="G66" s="103">
        <f t="shared" si="4"/>
        <v>2549008</v>
      </c>
      <c r="H66" s="109">
        <f t="shared" si="5"/>
        <v>4.9865781456944056</v>
      </c>
      <c r="I66" s="91"/>
    </row>
    <row r="67" spans="2:9" ht="15" customHeight="1" x14ac:dyDescent="0.2">
      <c r="B67" s="100">
        <v>2022</v>
      </c>
      <c r="C67" s="103">
        <v>1469791000</v>
      </c>
      <c r="D67" s="103">
        <f t="shared" si="2"/>
        <v>116398185.08350711</v>
      </c>
      <c r="E67" s="109">
        <f t="shared" si="3"/>
        <v>7.9193698344531365</v>
      </c>
      <c r="F67" s="103">
        <v>51682692</v>
      </c>
      <c r="G67" s="103">
        <f t="shared" si="4"/>
        <v>2572350</v>
      </c>
      <c r="H67" s="109">
        <f>(+G67/F67)*100</f>
        <v>4.9771981691665754</v>
      </c>
      <c r="I67" s="91"/>
    </row>
    <row r="68" spans="2:9" ht="15" customHeight="1" x14ac:dyDescent="0.2">
      <c r="B68" s="100" t="s">
        <v>201</v>
      </c>
      <c r="C68" s="103">
        <v>1572459000</v>
      </c>
      <c r="D68" s="103">
        <f>+C37</f>
        <v>128139292.47548507</v>
      </c>
      <c r="E68" s="109">
        <f t="shared" si="3"/>
        <v>8.1489751068539817</v>
      </c>
      <c r="F68" s="103">
        <v>52215503</v>
      </c>
      <c r="G68" s="103">
        <f>+E37</f>
        <v>2595300</v>
      </c>
      <c r="H68" s="109">
        <f>(+G68/F68)*100</f>
        <v>4.9703629207593769</v>
      </c>
      <c r="I68" s="91"/>
    </row>
    <row r="69" spans="2:9" x14ac:dyDescent="0.2">
      <c r="B69" s="104"/>
      <c r="C69" s="105"/>
      <c r="D69" s="105"/>
      <c r="E69" s="105"/>
      <c r="F69" s="105"/>
      <c r="G69" s="105"/>
      <c r="H69" s="105"/>
      <c r="I69" s="91"/>
    </row>
    <row r="70" spans="2:9" x14ac:dyDescent="0.2">
      <c r="B70" s="62" t="s">
        <v>26</v>
      </c>
      <c r="C70" s="63"/>
      <c r="D70" s="63"/>
      <c r="E70" s="63"/>
      <c r="F70" s="63"/>
      <c r="G70" s="63"/>
      <c r="H70" s="63"/>
      <c r="I70" s="91"/>
    </row>
    <row r="71" spans="2:9" x14ac:dyDescent="0.2">
      <c r="B71" s="65" t="s">
        <v>35</v>
      </c>
      <c r="C71" s="64"/>
      <c r="D71" s="64"/>
      <c r="E71" s="64"/>
      <c r="F71" s="64"/>
      <c r="G71" s="64"/>
      <c r="H71" s="64"/>
      <c r="I71" s="91"/>
    </row>
    <row r="72" spans="2:9" x14ac:dyDescent="0.2">
      <c r="B72" s="65" t="s">
        <v>36</v>
      </c>
      <c r="C72" s="56"/>
      <c r="D72" s="56"/>
      <c r="E72" s="56"/>
      <c r="F72" s="56"/>
      <c r="G72" s="56"/>
      <c r="H72" s="56"/>
      <c r="I72" s="91"/>
    </row>
    <row r="73" spans="2:9" x14ac:dyDescent="0.2">
      <c r="B73" s="65" t="s">
        <v>37</v>
      </c>
      <c r="C73" s="56"/>
      <c r="D73" s="56"/>
      <c r="E73" s="56"/>
      <c r="F73" s="56"/>
      <c r="G73" s="56"/>
      <c r="H73" s="56"/>
      <c r="I73" s="91"/>
    </row>
    <row r="74" spans="2:9" x14ac:dyDescent="0.2">
      <c r="B74" s="49"/>
      <c r="C74" s="48"/>
      <c r="D74" s="48"/>
      <c r="E74" s="48"/>
      <c r="F74" s="48"/>
      <c r="G74" s="48"/>
      <c r="H74" s="48"/>
      <c r="I74" s="91"/>
    </row>
    <row r="75" spans="2:9" x14ac:dyDescent="0.2">
      <c r="B75" s="122" t="s">
        <v>5</v>
      </c>
      <c r="C75" s="123"/>
      <c r="D75" s="123"/>
      <c r="E75" s="123"/>
      <c r="F75" s="123"/>
      <c r="G75" s="123"/>
      <c r="H75" s="123"/>
      <c r="I75" s="124"/>
    </row>
    <row r="76" spans="2:9" x14ac:dyDescent="0.2">
      <c r="B76" s="68" t="s">
        <v>236</v>
      </c>
      <c r="C76" s="48"/>
      <c r="D76" s="48"/>
      <c r="E76" s="48"/>
      <c r="F76" s="48"/>
      <c r="G76" s="48"/>
      <c r="H76" s="48"/>
      <c r="I76" s="91"/>
    </row>
    <row r="77" spans="2:9" x14ac:dyDescent="0.2">
      <c r="B77" s="68" t="s">
        <v>200</v>
      </c>
      <c r="C77" s="48"/>
      <c r="D77" s="48"/>
      <c r="E77" s="48"/>
      <c r="F77" s="48"/>
      <c r="G77" s="48"/>
      <c r="H77" s="48"/>
      <c r="I77" s="91"/>
    </row>
    <row r="78" spans="2:9" ht="24.75" customHeight="1" x14ac:dyDescent="0.2">
      <c r="B78" s="49"/>
      <c r="C78" s="48"/>
      <c r="D78" s="48"/>
      <c r="E78" s="48"/>
      <c r="F78" s="48"/>
      <c r="G78" s="48"/>
      <c r="H78" s="48"/>
      <c r="I78" s="91"/>
    </row>
    <row r="79" spans="2:9" ht="27" customHeight="1" x14ac:dyDescent="0.2">
      <c r="B79" s="50" t="s">
        <v>19</v>
      </c>
      <c r="C79" s="51" t="s">
        <v>38</v>
      </c>
      <c r="D79" s="51"/>
      <c r="E79" s="70" t="s">
        <v>39</v>
      </c>
      <c r="F79" s="51" t="s">
        <v>21</v>
      </c>
      <c r="G79" s="51"/>
      <c r="H79" s="70" t="s">
        <v>40</v>
      </c>
      <c r="I79" s="91"/>
    </row>
    <row r="80" spans="2:9" ht="17.25" customHeight="1" x14ac:dyDescent="0.2">
      <c r="B80" s="53"/>
      <c r="C80" s="54" t="s">
        <v>41</v>
      </c>
      <c r="D80" s="54" t="s">
        <v>33</v>
      </c>
      <c r="E80" s="71"/>
      <c r="F80" s="54" t="s">
        <v>41</v>
      </c>
      <c r="G80" s="54" t="s">
        <v>33</v>
      </c>
      <c r="H80" s="71"/>
      <c r="I80" s="91"/>
    </row>
    <row r="81" spans="2:9" x14ac:dyDescent="0.2">
      <c r="B81" s="106"/>
      <c r="C81" s="107"/>
      <c r="D81" s="107"/>
      <c r="E81" s="107"/>
      <c r="F81" s="107"/>
      <c r="G81" s="107"/>
      <c r="H81" s="107"/>
      <c r="I81" s="91"/>
    </row>
    <row r="82" spans="2:9" x14ac:dyDescent="0.2">
      <c r="B82" s="108">
        <v>2005</v>
      </c>
      <c r="C82" s="103">
        <v>51006836.994798847</v>
      </c>
      <c r="D82" s="103">
        <f>+C19</f>
        <v>23081045.990323462</v>
      </c>
      <c r="E82" s="110">
        <f>(+D82/C82)*100</f>
        <v>45.250886646190253</v>
      </c>
      <c r="F82" s="103">
        <v>5460843</v>
      </c>
      <c r="G82" s="103">
        <f t="shared" ref="G82:G94" si="6">+E19</f>
        <v>2046341</v>
      </c>
      <c r="H82" s="110">
        <f>(+G82/F82)*100</f>
        <v>37.472987229261122</v>
      </c>
      <c r="I82" s="91"/>
    </row>
    <row r="83" spans="2:9" x14ac:dyDescent="0.2">
      <c r="B83" s="108">
        <v>2006</v>
      </c>
      <c r="C83" s="103">
        <v>57285047.717201263</v>
      </c>
      <c r="D83" s="103">
        <f t="shared" ref="D83:D100" si="7">+C20</f>
        <v>26251547.800958429</v>
      </c>
      <c r="E83" s="110">
        <f>(+D83/C83)*100</f>
        <v>45.826177767284548</v>
      </c>
      <c r="F83" s="103">
        <v>5528121</v>
      </c>
      <c r="G83" s="103">
        <f t="shared" si="6"/>
        <v>2074195</v>
      </c>
      <c r="H83" s="110">
        <f>(+G83/F83)*100</f>
        <v>37.520795944951281</v>
      </c>
      <c r="I83" s="91"/>
    </row>
    <row r="84" spans="2:9" x14ac:dyDescent="0.2">
      <c r="B84" s="108">
        <v>2007</v>
      </c>
      <c r="C84" s="103">
        <v>64513561.945045002</v>
      </c>
      <c r="D84" s="103">
        <f t="shared" si="7"/>
        <v>30041249.520100731</v>
      </c>
      <c r="E84" s="110">
        <f t="shared" ref="E84:E100" si="8">(+D84/C84)*100</f>
        <v>46.565789602023457</v>
      </c>
      <c r="F84" s="103">
        <v>5595180</v>
      </c>
      <c r="G84" s="103">
        <f t="shared" si="6"/>
        <v>2101771</v>
      </c>
      <c r="H84" s="110">
        <f t="shared" ref="H84:H99" si="9">(+G84/F84)*100</f>
        <v>37.563956834275217</v>
      </c>
      <c r="I84" s="91"/>
    </row>
    <row r="85" spans="2:9" x14ac:dyDescent="0.2">
      <c r="B85" s="108">
        <v>2008</v>
      </c>
      <c r="C85" s="103">
        <v>68424948.818984181</v>
      </c>
      <c r="D85" s="103">
        <f t="shared" si="7"/>
        <v>33527627.444044735</v>
      </c>
      <c r="E85" s="110">
        <f t="shared" si="8"/>
        <v>48.999126813731209</v>
      </c>
      <c r="F85" s="103">
        <v>5662099</v>
      </c>
      <c r="G85" s="103">
        <f t="shared" si="6"/>
        <v>2129336</v>
      </c>
      <c r="H85" s="110">
        <f t="shared" si="9"/>
        <v>37.606830964983132</v>
      </c>
      <c r="I85" s="91"/>
    </row>
    <row r="86" spans="2:9" x14ac:dyDescent="0.2">
      <c r="B86" s="108">
        <v>2009</v>
      </c>
      <c r="C86" s="103">
        <v>71308814.97403723</v>
      </c>
      <c r="D86" s="103">
        <f t="shared" si="7"/>
        <v>36221758.621411204</v>
      </c>
      <c r="E86" s="110">
        <f t="shared" si="8"/>
        <v>50.795625526239853</v>
      </c>
      <c r="F86" s="103">
        <v>5730377</v>
      </c>
      <c r="G86" s="103">
        <f t="shared" si="6"/>
        <v>2157094</v>
      </c>
      <c r="H86" s="110">
        <f t="shared" si="9"/>
        <v>37.64314285081069</v>
      </c>
      <c r="I86" s="91"/>
    </row>
    <row r="87" spans="2:9" x14ac:dyDescent="0.2">
      <c r="B87" s="108">
        <v>2010</v>
      </c>
      <c r="C87" s="103">
        <v>75981871.421071604</v>
      </c>
      <c r="D87" s="103">
        <f t="shared" si="7"/>
        <v>39670555.77379784</v>
      </c>
      <c r="E87" s="110">
        <f t="shared" si="8"/>
        <v>52.21055369109564</v>
      </c>
      <c r="F87" s="103">
        <v>5800160</v>
      </c>
      <c r="G87" s="103">
        <f t="shared" si="6"/>
        <v>2185539</v>
      </c>
      <c r="H87" s="110">
        <f t="shared" si="9"/>
        <v>37.680667429864009</v>
      </c>
      <c r="I87" s="91"/>
    </row>
    <row r="88" spans="2:9" x14ac:dyDescent="0.2">
      <c r="B88" s="108">
        <v>2011</v>
      </c>
      <c r="C88" s="103">
        <v>85578122.073564768</v>
      </c>
      <c r="D88" s="103">
        <f t="shared" si="7"/>
        <v>45599068.725216463</v>
      </c>
      <c r="E88" s="110">
        <f t="shared" si="8"/>
        <v>53.283558484747459</v>
      </c>
      <c r="F88" s="103">
        <v>5869191</v>
      </c>
      <c r="G88" s="103">
        <f t="shared" si="6"/>
        <v>2213549</v>
      </c>
      <c r="H88" s="110">
        <f t="shared" si="9"/>
        <v>37.714720819274753</v>
      </c>
      <c r="I88" s="91"/>
    </row>
    <row r="89" spans="2:9" x14ac:dyDescent="0.2">
      <c r="B89" s="108">
        <v>2012</v>
      </c>
      <c r="C89" s="103">
        <v>92318043.676536456</v>
      </c>
      <c r="D89" s="103">
        <f t="shared" si="7"/>
        <v>49268481.573473722</v>
      </c>
      <c r="E89" s="110">
        <f t="shared" si="8"/>
        <v>53.368203670021877</v>
      </c>
      <c r="F89" s="103">
        <v>5935916</v>
      </c>
      <c r="G89" s="103">
        <f t="shared" si="6"/>
        <v>2240690</v>
      </c>
      <c r="H89" s="110">
        <f t="shared" si="9"/>
        <v>37.748007215735534</v>
      </c>
      <c r="I89" s="91"/>
    </row>
    <row r="90" spans="2:9" x14ac:dyDescent="0.2">
      <c r="B90" s="108">
        <v>2013</v>
      </c>
      <c r="C90" s="103">
        <v>98572848.541745111</v>
      </c>
      <c r="D90" s="103">
        <f t="shared" si="7"/>
        <v>52871940.969543748</v>
      </c>
      <c r="E90" s="110">
        <f t="shared" si="8"/>
        <v>53.637428309838022</v>
      </c>
      <c r="F90" s="103">
        <v>6001151</v>
      </c>
      <c r="G90" s="103">
        <f t="shared" si="6"/>
        <v>2266969</v>
      </c>
      <c r="H90" s="110">
        <f t="shared" si="9"/>
        <v>37.775570053144804</v>
      </c>
      <c r="I90" s="91"/>
    </row>
    <row r="91" spans="2:9" x14ac:dyDescent="0.2">
      <c r="B91" s="108">
        <v>2014</v>
      </c>
      <c r="C91" s="103">
        <v>106818961.32105798</v>
      </c>
      <c r="D91" s="103">
        <f t="shared" si="7"/>
        <v>57048326.721967697</v>
      </c>
      <c r="E91" s="110">
        <f t="shared" si="8"/>
        <v>53.406554432318153</v>
      </c>
      <c r="F91" s="103">
        <v>6066806</v>
      </c>
      <c r="G91" s="103">
        <f t="shared" si="6"/>
        <v>2293601</v>
      </c>
      <c r="H91" s="110">
        <f t="shared" si="9"/>
        <v>37.805741604396118</v>
      </c>
      <c r="I91" s="91"/>
    </row>
    <row r="92" spans="2:9" x14ac:dyDescent="0.2">
      <c r="B92" s="108">
        <v>2015</v>
      </c>
      <c r="C92" s="103">
        <v>115446256.9833156</v>
      </c>
      <c r="D92" s="103">
        <f t="shared" si="7"/>
        <v>62338473.878270231</v>
      </c>
      <c r="E92" s="110">
        <f t="shared" si="8"/>
        <v>53.997830252114142</v>
      </c>
      <c r="F92" s="103">
        <v>6134953</v>
      </c>
      <c r="G92" s="103">
        <f t="shared" si="6"/>
        <v>2320791</v>
      </c>
      <c r="H92" s="110">
        <f t="shared" si="9"/>
        <v>37.828993962952936</v>
      </c>
      <c r="I92" s="91"/>
    </row>
    <row r="93" spans="2:9" x14ac:dyDescent="0.2">
      <c r="B93" s="108">
        <v>2016</v>
      </c>
      <c r="C93" s="103">
        <v>126021644.07252638</v>
      </c>
      <c r="D93" s="103">
        <f t="shared" si="7"/>
        <v>67102038.034271732</v>
      </c>
      <c r="E93" s="110">
        <f t="shared" si="8"/>
        <v>53.246439155843753</v>
      </c>
      <c r="F93" s="103">
        <v>6211312</v>
      </c>
      <c r="G93" s="103">
        <f t="shared" si="6"/>
        <v>2351077</v>
      </c>
      <c r="H93" s="110">
        <f t="shared" si="9"/>
        <v>37.851536036186879</v>
      </c>
      <c r="I93" s="91"/>
    </row>
    <row r="94" spans="2:9" x14ac:dyDescent="0.2">
      <c r="B94" s="108">
        <v>2017</v>
      </c>
      <c r="C94" s="103">
        <v>132368590.65390421</v>
      </c>
      <c r="D94" s="103">
        <f t="shared" si="7"/>
        <v>72286225.905856103</v>
      </c>
      <c r="E94" s="110">
        <f t="shared" si="8"/>
        <v>54.609802483172409</v>
      </c>
      <c r="F94" s="103">
        <v>6296843</v>
      </c>
      <c r="G94" s="103">
        <f t="shared" si="6"/>
        <v>2385018</v>
      </c>
      <c r="H94" s="110">
        <f t="shared" si="9"/>
        <v>37.876408860757685</v>
      </c>
      <c r="I94" s="91"/>
    </row>
    <row r="95" spans="2:9" ht="15" customHeight="1" x14ac:dyDescent="0.2">
      <c r="B95" s="108">
        <v>2018</v>
      </c>
      <c r="C95" s="103">
        <v>141680080.3320556</v>
      </c>
      <c r="D95" s="103">
        <f t="shared" si="7"/>
        <v>77619353.184314385</v>
      </c>
      <c r="E95" s="110">
        <f t="shared" si="8"/>
        <v>54.784944363666298</v>
      </c>
      <c r="F95" s="103">
        <v>6407102</v>
      </c>
      <c r="G95" s="103">
        <v>2427129</v>
      </c>
      <c r="H95" s="110">
        <f t="shared" si="9"/>
        <v>37.881853605577056</v>
      </c>
      <c r="I95" s="91"/>
    </row>
    <row r="96" spans="2:9" x14ac:dyDescent="0.2">
      <c r="B96" s="108">
        <v>2019</v>
      </c>
      <c r="C96" s="103">
        <v>153559448.93857837</v>
      </c>
      <c r="D96" s="103">
        <f t="shared" si="7"/>
        <v>84721988.077744395</v>
      </c>
      <c r="E96" s="110">
        <f t="shared" si="8"/>
        <v>55.17210999606543</v>
      </c>
      <c r="F96" s="103">
        <v>6550206</v>
      </c>
      <c r="G96" s="103">
        <f>+E33</f>
        <v>2483545</v>
      </c>
      <c r="H96" s="110">
        <f t="shared" si="9"/>
        <v>37.915525099515953</v>
      </c>
      <c r="I96" s="91"/>
    </row>
    <row r="97" spans="2:9" x14ac:dyDescent="0.2">
      <c r="B97" s="108">
        <v>2020</v>
      </c>
      <c r="C97" s="103">
        <v>148361905.35377672</v>
      </c>
      <c r="D97" s="103">
        <f t="shared" si="7"/>
        <v>79486138.336767375</v>
      </c>
      <c r="E97" s="110">
        <f t="shared" si="8"/>
        <v>53.575840878578987</v>
      </c>
      <c r="F97" s="103">
        <v>6649401</v>
      </c>
      <c r="G97" s="103">
        <f>+E34</f>
        <v>2519592</v>
      </c>
      <c r="H97" s="110">
        <f t="shared" si="9"/>
        <v>37.892014634100121</v>
      </c>
      <c r="I97" s="91"/>
    </row>
    <row r="98" spans="2:9" x14ac:dyDescent="0.2">
      <c r="B98" s="108" t="s">
        <v>34</v>
      </c>
      <c r="C98" s="103">
        <v>177866547.06144983</v>
      </c>
      <c r="D98" s="103">
        <f t="shared" si="7"/>
        <v>96433225.775393173</v>
      </c>
      <c r="E98" s="110">
        <f t="shared" si="8"/>
        <v>54.216617665646339</v>
      </c>
      <c r="F98" s="103">
        <v>6726219</v>
      </c>
      <c r="G98" s="103">
        <f>+E35</f>
        <v>2549008</v>
      </c>
      <c r="H98" s="110">
        <f t="shared" si="9"/>
        <v>37.896595397800752</v>
      </c>
      <c r="I98" s="91"/>
    </row>
    <row r="99" spans="2:9" x14ac:dyDescent="0.2">
      <c r="B99" s="100">
        <v>2022</v>
      </c>
      <c r="C99" s="103">
        <v>212452528.55493137</v>
      </c>
      <c r="D99" s="103">
        <f t="shared" si="7"/>
        <v>116398185.08350711</v>
      </c>
      <c r="E99" s="110">
        <f t="shared" si="8"/>
        <v>54.787855844893549</v>
      </c>
      <c r="F99" s="103">
        <v>6787846</v>
      </c>
      <c r="G99" s="103">
        <f>+E36</f>
        <v>2572350</v>
      </c>
      <c r="H99" s="110">
        <f t="shared" si="9"/>
        <v>37.896410731769699</v>
      </c>
      <c r="I99" s="91"/>
    </row>
    <row r="100" spans="2:9" x14ac:dyDescent="0.2">
      <c r="B100" s="100" t="s">
        <v>201</v>
      </c>
      <c r="C100" s="103">
        <v>231052389.97675681</v>
      </c>
      <c r="D100" s="103">
        <f t="shared" si="7"/>
        <v>128139292.47548507</v>
      </c>
      <c r="E100" s="110">
        <f t="shared" si="8"/>
        <v>55.458977285790255</v>
      </c>
      <c r="F100" s="103">
        <v>6848360</v>
      </c>
      <c r="G100" s="103">
        <f>+E37</f>
        <v>2595300</v>
      </c>
      <c r="H100" s="110">
        <f>(+G100/F100)*100</f>
        <v>37.896664310871508</v>
      </c>
      <c r="I100" s="91"/>
    </row>
    <row r="101" spans="2:9" x14ac:dyDescent="0.2">
      <c r="B101" s="72"/>
      <c r="C101" s="111"/>
      <c r="D101" s="111"/>
      <c r="E101" s="111"/>
      <c r="F101" s="111"/>
      <c r="G101" s="111"/>
      <c r="H101" s="111"/>
      <c r="I101" s="91"/>
    </row>
    <row r="102" spans="2:9" x14ac:dyDescent="0.2">
      <c r="B102" s="62" t="s">
        <v>26</v>
      </c>
      <c r="C102" s="63"/>
      <c r="D102" s="63"/>
      <c r="E102" s="63"/>
      <c r="F102" s="63"/>
      <c r="G102" s="63"/>
      <c r="H102" s="63"/>
      <c r="I102" s="91"/>
    </row>
    <row r="103" spans="2:9" x14ac:dyDescent="0.2">
      <c r="B103" s="65" t="s">
        <v>42</v>
      </c>
      <c r="C103" s="64"/>
      <c r="D103" s="64"/>
      <c r="E103" s="64"/>
      <c r="F103" s="64"/>
      <c r="G103" s="64"/>
      <c r="H103" s="64"/>
      <c r="I103" s="91"/>
    </row>
    <row r="104" spans="2:9" x14ac:dyDescent="0.2">
      <c r="B104" s="65" t="s">
        <v>36</v>
      </c>
      <c r="C104" s="56"/>
      <c r="D104" s="56"/>
      <c r="E104" s="56"/>
      <c r="F104" s="56"/>
      <c r="G104" s="56"/>
      <c r="H104" s="56"/>
      <c r="I104" s="91"/>
    </row>
    <row r="105" spans="2:9" x14ac:dyDescent="0.2">
      <c r="B105" s="65" t="s">
        <v>43</v>
      </c>
      <c r="C105" s="56"/>
      <c r="D105" s="56"/>
      <c r="E105" s="56"/>
      <c r="F105" s="56"/>
      <c r="G105" s="56"/>
      <c r="H105" s="56"/>
      <c r="I105" s="91"/>
    </row>
    <row r="106" spans="2:9" x14ac:dyDescent="0.2">
      <c r="B106" s="49"/>
      <c r="C106" s="48"/>
      <c r="D106" s="48"/>
      <c r="E106" s="48"/>
      <c r="F106" s="48"/>
      <c r="G106" s="48"/>
      <c r="H106" s="48"/>
      <c r="I106" s="91"/>
    </row>
    <row r="107" spans="2:9" x14ac:dyDescent="0.2">
      <c r="B107" s="122" t="s">
        <v>6</v>
      </c>
      <c r="C107" s="123"/>
      <c r="D107" s="123"/>
      <c r="E107" s="123"/>
      <c r="F107" s="123"/>
      <c r="G107" s="123"/>
      <c r="H107" s="123"/>
      <c r="I107" s="124"/>
    </row>
    <row r="108" spans="2:9" x14ac:dyDescent="0.2">
      <c r="B108" s="68" t="s">
        <v>230</v>
      </c>
      <c r="C108" s="48"/>
      <c r="D108" s="48"/>
      <c r="E108" s="48"/>
      <c r="F108" s="48"/>
      <c r="G108" s="48"/>
      <c r="H108" s="48"/>
      <c r="I108" s="91"/>
    </row>
    <row r="109" spans="2:9" x14ac:dyDescent="0.2">
      <c r="B109" s="68"/>
      <c r="C109" s="48"/>
      <c r="D109" s="48"/>
      <c r="E109" s="48"/>
      <c r="F109" s="48"/>
      <c r="G109" s="48"/>
      <c r="H109" s="48"/>
      <c r="I109" s="91"/>
    </row>
    <row r="110" spans="2:9" x14ac:dyDescent="0.2">
      <c r="B110" s="73" t="s">
        <v>19</v>
      </c>
      <c r="C110" s="74" t="s">
        <v>32</v>
      </c>
      <c r="D110" s="74" t="s">
        <v>41</v>
      </c>
      <c r="E110" s="74" t="s">
        <v>33</v>
      </c>
      <c r="F110" s="48"/>
      <c r="G110" s="48"/>
      <c r="H110" s="48"/>
      <c r="I110" s="91"/>
    </row>
    <row r="111" spans="2:9" x14ac:dyDescent="0.2">
      <c r="B111" s="106"/>
      <c r="C111" s="56"/>
      <c r="D111" s="107"/>
      <c r="E111" s="56"/>
      <c r="F111" s="48"/>
      <c r="G111" s="48"/>
      <c r="H111" s="48"/>
      <c r="I111" s="91"/>
    </row>
    <row r="112" spans="2:9" x14ac:dyDescent="0.2">
      <c r="B112" s="108">
        <v>2006</v>
      </c>
      <c r="C112" s="113">
        <v>6.7168686984440171</v>
      </c>
      <c r="D112" s="113">
        <v>7.1712221705884787</v>
      </c>
      <c r="E112" s="113">
        <f t="shared" ref="E112:E129" si="10">+((D20/D19)-1)*100</f>
        <v>8.1152824956745029</v>
      </c>
      <c r="F112" s="76"/>
      <c r="G112" s="96"/>
      <c r="H112" s="96"/>
      <c r="I112" s="91"/>
    </row>
    <row r="113" spans="2:9" x14ac:dyDescent="0.2">
      <c r="B113" s="108">
        <v>2007</v>
      </c>
      <c r="C113" s="113">
        <v>6.7381946909097508</v>
      </c>
      <c r="D113" s="113">
        <v>7.0185466227802067</v>
      </c>
      <c r="E113" s="113">
        <f t="shared" si="10"/>
        <v>8.5484206060693744</v>
      </c>
      <c r="F113" s="76"/>
      <c r="G113" s="96"/>
      <c r="H113" s="96"/>
      <c r="I113" s="91"/>
    </row>
    <row r="114" spans="2:9" x14ac:dyDescent="0.2">
      <c r="B114" s="108">
        <v>2008</v>
      </c>
      <c r="C114" s="113">
        <v>3.2834461861654063</v>
      </c>
      <c r="D114" s="113">
        <v>1.6888283178017787</v>
      </c>
      <c r="E114" s="113">
        <f t="shared" si="10"/>
        <v>3.5397561636801189</v>
      </c>
      <c r="F114" s="76"/>
      <c r="G114" s="96"/>
      <c r="H114" s="96"/>
      <c r="I114" s="91"/>
    </row>
    <row r="115" spans="2:9" x14ac:dyDescent="0.2">
      <c r="B115" s="108">
        <v>2009</v>
      </c>
      <c r="C115" s="113">
        <v>1.1396486454806194</v>
      </c>
      <c r="D115" s="113">
        <v>-0.64475233179389591</v>
      </c>
      <c r="E115" s="113">
        <f t="shared" si="10"/>
        <v>2.8906514427387897</v>
      </c>
      <c r="F115" s="76"/>
      <c r="G115" s="96"/>
      <c r="H115" s="96"/>
      <c r="I115" s="91"/>
    </row>
    <row r="116" spans="2:9" x14ac:dyDescent="0.2">
      <c r="B116" s="108">
        <v>2010</v>
      </c>
      <c r="C116" s="113">
        <v>4.4946589707092244</v>
      </c>
      <c r="D116" s="113">
        <v>3.3066588891521747</v>
      </c>
      <c r="E116" s="113">
        <f t="shared" si="10"/>
        <v>4.6706964834105191</v>
      </c>
      <c r="F116" s="76"/>
      <c r="G116" s="96"/>
      <c r="H116" s="96"/>
      <c r="I116" s="91"/>
    </row>
    <row r="117" spans="2:9" x14ac:dyDescent="0.2">
      <c r="B117" s="108">
        <v>2011</v>
      </c>
      <c r="C117" s="113">
        <v>6.9478919817355518</v>
      </c>
      <c r="D117" s="113">
        <v>8.2049653274045795</v>
      </c>
      <c r="E117" s="113">
        <f t="shared" si="10"/>
        <v>8.4570811256580605</v>
      </c>
      <c r="F117" s="76"/>
      <c r="G117" s="96"/>
      <c r="H117" s="96"/>
      <c r="I117" s="91"/>
    </row>
    <row r="118" spans="2:9" x14ac:dyDescent="0.2">
      <c r="B118" s="108">
        <v>2012</v>
      </c>
      <c r="C118" s="113">
        <v>3.9126357671611487</v>
      </c>
      <c r="D118" s="113">
        <v>4.0474210328914211</v>
      </c>
      <c r="E118" s="113">
        <f t="shared" si="10"/>
        <v>3.6511977519811722</v>
      </c>
      <c r="F118" s="76"/>
      <c r="G118" s="96"/>
      <c r="H118" s="96"/>
      <c r="I118" s="91"/>
    </row>
    <row r="119" spans="2:9" x14ac:dyDescent="0.2">
      <c r="B119" s="108">
        <v>2013</v>
      </c>
      <c r="C119" s="113">
        <v>5.1339935199567179</v>
      </c>
      <c r="D119" s="113">
        <v>4.399341744377395</v>
      </c>
      <c r="E119" s="113">
        <f t="shared" si="10"/>
        <v>4.9619708601084556</v>
      </c>
      <c r="F119" s="76"/>
      <c r="G119" s="96"/>
      <c r="H119" s="96"/>
      <c r="I119" s="91"/>
    </row>
    <row r="120" spans="2:9" x14ac:dyDescent="0.2">
      <c r="B120" s="108">
        <v>2014</v>
      </c>
      <c r="C120" s="113">
        <v>4.4990300011097162</v>
      </c>
      <c r="D120" s="113">
        <v>6.8426109409716105</v>
      </c>
      <c r="E120" s="113">
        <f t="shared" si="10"/>
        <v>4.1794074234462242</v>
      </c>
      <c r="F120" s="76"/>
      <c r="G120" s="96"/>
      <c r="H120" s="96"/>
      <c r="I120" s="91"/>
    </row>
    <row r="121" spans="2:9" x14ac:dyDescent="0.2">
      <c r="B121" s="108">
        <v>2015</v>
      </c>
      <c r="C121" s="113">
        <v>2.9559013752752321</v>
      </c>
      <c r="D121" s="113">
        <v>3.8849543826521113</v>
      </c>
      <c r="E121" s="113">
        <f t="shared" si="10"/>
        <v>4.0196724285311403</v>
      </c>
      <c r="F121" s="76"/>
      <c r="G121" s="96"/>
      <c r="H121" s="96"/>
      <c r="I121" s="91"/>
    </row>
    <row r="122" spans="2:9" ht="15" customHeight="1" x14ac:dyDescent="0.2">
      <c r="B122" s="108">
        <v>2016</v>
      </c>
      <c r="C122" s="113">
        <v>2.0873825016279426</v>
      </c>
      <c r="D122" s="113">
        <v>3.1184442230910889</v>
      </c>
      <c r="E122" s="113">
        <f t="shared" si="10"/>
        <v>2.2687726478151315</v>
      </c>
      <c r="F122" s="96"/>
      <c r="G122" s="96"/>
      <c r="H122" s="96"/>
      <c r="I122" s="91"/>
    </row>
    <row r="123" spans="2:9" x14ac:dyDescent="0.2">
      <c r="B123" s="108">
        <v>2017</v>
      </c>
      <c r="C123" s="113">
        <v>1.3593608678874602</v>
      </c>
      <c r="D123" s="113">
        <v>1.6185980614311006</v>
      </c>
      <c r="E123" s="113">
        <f t="shared" si="10"/>
        <v>2.072590794842033</v>
      </c>
      <c r="F123" s="96"/>
      <c r="G123" s="96"/>
      <c r="H123" s="96"/>
      <c r="I123" s="91"/>
    </row>
    <row r="124" spans="2:9" x14ac:dyDescent="0.2">
      <c r="B124" s="108">
        <v>2018</v>
      </c>
      <c r="C124" s="113">
        <v>2.5643242827770365</v>
      </c>
      <c r="D124" s="113">
        <v>3.4715853259365588</v>
      </c>
      <c r="E124" s="113">
        <f t="shared" si="10"/>
        <v>3.3961025936404932</v>
      </c>
      <c r="F124" s="96"/>
      <c r="G124" s="96"/>
      <c r="H124" s="96"/>
      <c r="I124" s="91"/>
    </row>
    <row r="125" spans="2:9" x14ac:dyDescent="0.2">
      <c r="B125" s="108">
        <v>2019</v>
      </c>
      <c r="C125" s="113">
        <v>3.1868553924553282</v>
      </c>
      <c r="D125" s="113">
        <v>3.5942459518845595</v>
      </c>
      <c r="E125" s="113">
        <f t="shared" si="10"/>
        <v>3.683754858774213</v>
      </c>
      <c r="F125" s="96"/>
      <c r="G125" s="96"/>
      <c r="H125" s="96"/>
      <c r="I125" s="91"/>
    </row>
    <row r="126" spans="2:9" x14ac:dyDescent="0.2">
      <c r="B126" s="108">
        <v>2020</v>
      </c>
      <c r="C126" s="113">
        <v>-7.1859141376085915</v>
      </c>
      <c r="D126" s="113">
        <v>-6.4971357297859385</v>
      </c>
      <c r="E126" s="113">
        <f t="shared" si="10"/>
        <v>-6.3735514092026824</v>
      </c>
      <c r="F126" s="96"/>
      <c r="G126" s="96"/>
      <c r="H126" s="96"/>
      <c r="I126" s="91"/>
    </row>
    <row r="127" spans="2:9" x14ac:dyDescent="0.2">
      <c r="B127" s="108">
        <v>2021</v>
      </c>
      <c r="C127" s="113">
        <v>10.801198190487838</v>
      </c>
      <c r="D127" s="113">
        <v>13.038396061977238</v>
      </c>
      <c r="E127" s="113">
        <f t="shared" si="10"/>
        <v>13.469615622998244</v>
      </c>
      <c r="F127" s="96"/>
      <c r="G127" s="96"/>
      <c r="H127" s="96"/>
      <c r="I127" s="91"/>
    </row>
    <row r="128" spans="2:9" x14ac:dyDescent="0.2">
      <c r="B128" s="100">
        <v>2022</v>
      </c>
      <c r="C128" s="113">
        <v>7.2888838865514032</v>
      </c>
      <c r="D128" s="113">
        <v>6.9358377474423492</v>
      </c>
      <c r="E128" s="113">
        <f t="shared" si="10"/>
        <v>8.0278584659494001</v>
      </c>
      <c r="F128" s="96"/>
      <c r="G128" s="96"/>
      <c r="H128" s="96"/>
      <c r="I128" s="91"/>
    </row>
    <row r="129" spans="2:9" x14ac:dyDescent="0.2">
      <c r="B129" s="100" t="s">
        <v>201</v>
      </c>
      <c r="C129" s="113">
        <v>0.61040956579154226</v>
      </c>
      <c r="D129" s="113">
        <v>0.16139657683844177</v>
      </c>
      <c r="E129" s="113">
        <f t="shared" si="10"/>
        <v>1.6343072688651761</v>
      </c>
      <c r="F129" s="96"/>
      <c r="G129" s="96"/>
      <c r="H129" s="96"/>
      <c r="I129" s="91"/>
    </row>
    <row r="130" spans="2:9" x14ac:dyDescent="0.2">
      <c r="B130" s="72"/>
      <c r="C130" s="111"/>
      <c r="D130" s="111"/>
      <c r="E130" s="111"/>
      <c r="F130" s="48"/>
      <c r="G130" s="48"/>
      <c r="H130" s="48"/>
      <c r="I130" s="91"/>
    </row>
    <row r="131" spans="2:9" x14ac:dyDescent="0.2">
      <c r="B131" s="77" t="s">
        <v>26</v>
      </c>
      <c r="C131" s="78"/>
      <c r="D131" s="78"/>
      <c r="E131" s="78"/>
      <c r="F131" s="48"/>
      <c r="G131" s="48"/>
      <c r="H131" s="48"/>
      <c r="I131" s="91"/>
    </row>
    <row r="132" spans="2:9" x14ac:dyDescent="0.2">
      <c r="B132" s="65" t="s">
        <v>44</v>
      </c>
      <c r="C132" s="64"/>
      <c r="D132" s="64"/>
      <c r="E132" s="64"/>
      <c r="F132" s="48"/>
      <c r="G132" s="48"/>
      <c r="H132" s="48"/>
      <c r="I132" s="91"/>
    </row>
    <row r="133" spans="2:9" x14ac:dyDescent="0.2">
      <c r="B133" s="65" t="s">
        <v>45</v>
      </c>
      <c r="C133" s="56"/>
      <c r="D133" s="56"/>
      <c r="E133" s="56"/>
      <c r="F133" s="48"/>
      <c r="G133" s="48"/>
      <c r="H133" s="48"/>
      <c r="I133" s="91"/>
    </row>
    <row r="134" spans="2:9" x14ac:dyDescent="0.2">
      <c r="B134" s="65" t="s">
        <v>46</v>
      </c>
      <c r="C134" s="56"/>
      <c r="D134" s="56"/>
      <c r="E134" s="56"/>
      <c r="F134" s="48"/>
      <c r="G134" s="48"/>
      <c r="H134" s="48"/>
      <c r="I134" s="91"/>
    </row>
    <row r="135" spans="2:9" x14ac:dyDescent="0.2">
      <c r="B135" s="49"/>
      <c r="C135" s="48"/>
      <c r="D135" s="48"/>
      <c r="E135" s="48"/>
      <c r="F135" s="48"/>
      <c r="G135" s="48"/>
      <c r="H135" s="48"/>
      <c r="I135" s="91"/>
    </row>
    <row r="136" spans="2:9" x14ac:dyDescent="0.2">
      <c r="B136" s="122" t="s">
        <v>7</v>
      </c>
      <c r="C136" s="123"/>
      <c r="D136" s="123"/>
      <c r="E136" s="123"/>
      <c r="F136" s="123"/>
      <c r="G136" s="123"/>
      <c r="H136" s="123"/>
      <c r="I136" s="124"/>
    </row>
    <row r="137" spans="2:9" x14ac:dyDescent="0.2">
      <c r="B137" s="68" t="s">
        <v>231</v>
      </c>
      <c r="C137" s="48"/>
      <c r="D137" s="48"/>
      <c r="E137" s="48"/>
      <c r="F137" s="48"/>
      <c r="G137" s="48"/>
      <c r="H137" s="48"/>
      <c r="I137" s="91"/>
    </row>
    <row r="138" spans="2:9" x14ac:dyDescent="0.2">
      <c r="B138" s="68" t="s">
        <v>206</v>
      </c>
      <c r="C138" s="48"/>
      <c r="D138" s="48"/>
      <c r="E138" s="48"/>
      <c r="F138" s="48"/>
      <c r="G138" s="48"/>
      <c r="H138" s="48"/>
      <c r="I138" s="91"/>
    </row>
    <row r="139" spans="2:9" x14ac:dyDescent="0.2">
      <c r="B139" s="68"/>
      <c r="C139" s="48"/>
      <c r="D139" s="48"/>
      <c r="E139" s="48"/>
      <c r="F139" s="48"/>
      <c r="G139" s="48"/>
      <c r="H139" s="48"/>
      <c r="I139" s="91"/>
    </row>
    <row r="140" spans="2:9" x14ac:dyDescent="0.2">
      <c r="B140" s="68"/>
      <c r="C140" s="69"/>
      <c r="D140" s="69"/>
      <c r="E140" s="97" t="s">
        <v>47</v>
      </c>
      <c r="F140" s="48"/>
      <c r="G140" s="48"/>
      <c r="H140" s="48"/>
      <c r="I140" s="91"/>
    </row>
    <row r="141" spans="2:9" x14ac:dyDescent="0.2">
      <c r="B141" s="73" t="s">
        <v>19</v>
      </c>
      <c r="C141" s="74" t="s">
        <v>32</v>
      </c>
      <c r="D141" s="74" t="s">
        <v>41</v>
      </c>
      <c r="E141" s="74" t="s">
        <v>33</v>
      </c>
      <c r="F141" s="56"/>
      <c r="G141" s="48"/>
      <c r="H141" s="48"/>
      <c r="I141" s="91"/>
    </row>
    <row r="142" spans="2:9" x14ac:dyDescent="0.2">
      <c r="B142" s="106"/>
      <c r="C142" s="107"/>
      <c r="D142" s="107"/>
      <c r="E142" s="107"/>
      <c r="F142" s="56"/>
      <c r="G142" s="48"/>
      <c r="H142" s="48"/>
      <c r="I142" s="91"/>
    </row>
    <row r="143" spans="2:9" x14ac:dyDescent="0.2">
      <c r="B143" s="108">
        <v>2005</v>
      </c>
      <c r="C143" s="103">
        <v>8109978</v>
      </c>
      <c r="D143" s="103">
        <v>9340469.4100890364</v>
      </c>
      <c r="E143" s="103">
        <f t="shared" ref="E143:E161" si="11">+F19</f>
        <v>11279178.783166375</v>
      </c>
      <c r="F143" s="56"/>
      <c r="G143" s="80"/>
      <c r="H143" s="48"/>
      <c r="I143" s="91"/>
    </row>
    <row r="144" spans="2:9" x14ac:dyDescent="0.2">
      <c r="B144" s="108">
        <v>2006</v>
      </c>
      <c r="C144" s="103">
        <v>9049155</v>
      </c>
      <c r="D144" s="103">
        <v>10362480.799027601</v>
      </c>
      <c r="E144" s="103">
        <f t="shared" si="11"/>
        <v>12656258.356113302</v>
      </c>
      <c r="F144" s="56"/>
      <c r="G144" s="80"/>
      <c r="H144" s="48"/>
      <c r="I144" s="91"/>
    </row>
    <row r="145" spans="2:9" x14ac:dyDescent="0.2">
      <c r="B145" s="108">
        <v>2007</v>
      </c>
      <c r="C145" s="103">
        <v>10045001</v>
      </c>
      <c r="D145" s="103">
        <v>11530203.129308619</v>
      </c>
      <c r="E145" s="103">
        <f t="shared" si="11"/>
        <v>14293302.895558428</v>
      </c>
      <c r="F145" s="56"/>
      <c r="G145" s="80"/>
      <c r="H145" s="48"/>
      <c r="I145" s="91"/>
    </row>
    <row r="146" spans="2:9" x14ac:dyDescent="0.2">
      <c r="B146" s="108">
        <v>2008</v>
      </c>
      <c r="C146" s="103">
        <v>11048217</v>
      </c>
      <c r="D146" s="103">
        <v>12084731.972892771</v>
      </c>
      <c r="E146" s="103">
        <f t="shared" si="11"/>
        <v>15745578.642377123</v>
      </c>
      <c r="F146" s="56"/>
      <c r="G146" s="80"/>
      <c r="H146" s="48"/>
      <c r="I146" s="91"/>
    </row>
    <row r="147" spans="2:9" x14ac:dyDescent="0.2">
      <c r="B147" s="108">
        <v>2009</v>
      </c>
      <c r="C147" s="103">
        <v>11501714</v>
      </c>
      <c r="D147" s="103">
        <v>12444000.625794295</v>
      </c>
      <c r="E147" s="103">
        <f t="shared" si="11"/>
        <v>16791924.052179091</v>
      </c>
      <c r="F147" s="56"/>
      <c r="G147" s="80"/>
      <c r="H147" s="48"/>
      <c r="I147" s="91"/>
    </row>
    <row r="148" spans="2:9" x14ac:dyDescent="0.2">
      <c r="B148" s="108">
        <v>2010</v>
      </c>
      <c r="C148" s="103">
        <v>12340797</v>
      </c>
      <c r="D148" s="103">
        <v>13099961.280563224</v>
      </c>
      <c r="E148" s="103">
        <f t="shared" si="11"/>
        <v>18151383.147954732</v>
      </c>
      <c r="F148" s="56"/>
      <c r="G148" s="80"/>
      <c r="H148" s="48"/>
      <c r="I148" s="91"/>
    </row>
    <row r="149" spans="2:9" x14ac:dyDescent="0.2">
      <c r="B149" s="108">
        <v>2011</v>
      </c>
      <c r="C149" s="103">
        <v>13893951</v>
      </c>
      <c r="D149" s="103">
        <v>14580905.967034429</v>
      </c>
      <c r="E149" s="103">
        <f t="shared" si="11"/>
        <v>20599981.624629255</v>
      </c>
      <c r="F149" s="56"/>
      <c r="G149" s="80"/>
      <c r="H149" s="48"/>
      <c r="I149" s="91"/>
    </row>
    <row r="150" spans="2:9" x14ac:dyDescent="0.2">
      <c r="B150" s="108">
        <v>2012</v>
      </c>
      <c r="C150" s="103">
        <v>14810750</v>
      </c>
      <c r="D150" s="103">
        <v>15552451.159439664</v>
      </c>
      <c r="E150" s="103">
        <f t="shared" si="11"/>
        <v>21988084.729915217</v>
      </c>
      <c r="F150" s="56"/>
      <c r="G150" s="80"/>
      <c r="H150" s="48"/>
      <c r="I150" s="91"/>
    </row>
    <row r="151" spans="2:9" x14ac:dyDescent="0.2">
      <c r="B151" s="108">
        <v>2013</v>
      </c>
      <c r="C151" s="103">
        <v>15716824</v>
      </c>
      <c r="D151" s="103">
        <v>16425657.101736834</v>
      </c>
      <c r="E151" s="103">
        <f t="shared" si="11"/>
        <v>23322745.467425335</v>
      </c>
      <c r="F151" s="56"/>
      <c r="G151" s="80"/>
      <c r="H151" s="48"/>
      <c r="I151" s="91"/>
    </row>
    <row r="152" spans="2:9" ht="15" customHeight="1" x14ac:dyDescent="0.2">
      <c r="B152" s="108">
        <v>2014</v>
      </c>
      <c r="C152" s="103">
        <v>16633298</v>
      </c>
      <c r="D152" s="103">
        <v>17607116.713647671</v>
      </c>
      <c r="E152" s="103">
        <f t="shared" si="11"/>
        <v>24872820.827148095</v>
      </c>
      <c r="F152" s="56"/>
      <c r="G152" s="80"/>
      <c r="H152" s="48"/>
      <c r="I152" s="91"/>
    </row>
    <row r="153" spans="2:9" x14ac:dyDescent="0.2">
      <c r="B153" s="108">
        <v>2015</v>
      </c>
      <c r="C153" s="103">
        <v>17374741</v>
      </c>
      <c r="D153" s="103">
        <v>18817789.962419532</v>
      </c>
      <c r="E153" s="103">
        <f t="shared" si="11"/>
        <v>26860873.67551418</v>
      </c>
      <c r="F153" s="56"/>
      <c r="G153" s="80"/>
      <c r="H153" s="48"/>
      <c r="I153" s="91"/>
    </row>
    <row r="154" spans="2:9" x14ac:dyDescent="0.2">
      <c r="B154" s="108">
        <v>2016</v>
      </c>
      <c r="C154" s="103">
        <v>18445011</v>
      </c>
      <c r="D154" s="103">
        <v>20289053.91848395</v>
      </c>
      <c r="E154" s="103">
        <f t="shared" si="11"/>
        <v>28540978.468281444</v>
      </c>
      <c r="F154" s="56"/>
      <c r="G154" s="80"/>
      <c r="H154" s="48"/>
      <c r="I154" s="91"/>
    </row>
    <row r="155" spans="2:9" x14ac:dyDescent="0.2">
      <c r="B155" s="108">
        <v>2017</v>
      </c>
      <c r="C155" s="103">
        <v>19411357</v>
      </c>
      <c r="D155" s="103">
        <v>21021421.47325322</v>
      </c>
      <c r="E155" s="103">
        <f t="shared" si="11"/>
        <v>30308461.364172559</v>
      </c>
      <c r="F155" s="56"/>
      <c r="G155" s="80"/>
      <c r="H155" s="48"/>
      <c r="I155" s="91"/>
    </row>
    <row r="156" spans="2:9" x14ac:dyDescent="0.2">
      <c r="B156" s="108">
        <v>2018</v>
      </c>
      <c r="C156" s="103">
        <v>20468749</v>
      </c>
      <c r="D156" s="103">
        <v>22112974.060980391</v>
      </c>
      <c r="E156" s="103">
        <f t="shared" si="11"/>
        <v>31979904.316710971</v>
      </c>
      <c r="F156" s="56"/>
      <c r="G156" s="80"/>
      <c r="H156" s="48"/>
      <c r="I156" s="91"/>
    </row>
    <row r="157" spans="2:9" x14ac:dyDescent="0.2">
      <c r="B157" s="108">
        <v>2019</v>
      </c>
      <c r="C157" s="103">
        <v>21460744</v>
      </c>
      <c r="D157" s="103">
        <v>23443453.372089133</v>
      </c>
      <c r="E157" s="103">
        <f t="shared" si="11"/>
        <v>34113329.163652919</v>
      </c>
      <c r="F157" s="56"/>
      <c r="G157" s="80"/>
      <c r="H157" s="48"/>
      <c r="I157" s="91"/>
    </row>
    <row r="158" spans="2:9" x14ac:dyDescent="0.2">
      <c r="B158" s="108">
        <v>2020</v>
      </c>
      <c r="C158" s="103">
        <v>19807927</v>
      </c>
      <c r="D158" s="103">
        <v>22312070.719419196</v>
      </c>
      <c r="E158" s="103">
        <f t="shared" si="11"/>
        <v>31547226.03372585</v>
      </c>
      <c r="F158" s="56"/>
      <c r="G158" s="80"/>
      <c r="H158" s="48"/>
      <c r="I158" s="91"/>
    </row>
    <row r="159" spans="2:9" x14ac:dyDescent="0.2">
      <c r="B159" s="108">
        <v>2021</v>
      </c>
      <c r="C159" s="103">
        <v>23331283</v>
      </c>
      <c r="D159" s="103">
        <v>26443763.883015085</v>
      </c>
      <c r="E159" s="103">
        <f t="shared" si="11"/>
        <v>37831668.545329466</v>
      </c>
      <c r="F159" s="56"/>
      <c r="G159" s="80"/>
      <c r="H159" s="48"/>
      <c r="I159" s="91"/>
    </row>
    <row r="160" spans="2:9" x14ac:dyDescent="0.2">
      <c r="B160" s="100">
        <v>2022</v>
      </c>
      <c r="C160" s="103">
        <v>28438747</v>
      </c>
      <c r="D160" s="103">
        <v>31298961.195485488</v>
      </c>
      <c r="E160" s="103">
        <f t="shared" si="11"/>
        <v>45249746.373357862</v>
      </c>
      <c r="F160" s="56"/>
      <c r="G160" s="80"/>
      <c r="H160" s="48"/>
      <c r="I160" s="91"/>
    </row>
    <row r="161" spans="2:9" x14ac:dyDescent="0.2">
      <c r="B161" s="100" t="s">
        <v>201</v>
      </c>
      <c r="C161" s="103">
        <v>30114773</v>
      </c>
      <c r="D161" s="103">
        <v>33738353.412606351</v>
      </c>
      <c r="E161" s="103">
        <f t="shared" si="11"/>
        <v>49373595.528642192</v>
      </c>
      <c r="F161" s="56"/>
      <c r="G161" s="80"/>
      <c r="H161" s="48"/>
      <c r="I161" s="91"/>
    </row>
    <row r="162" spans="2:9" x14ac:dyDescent="0.2">
      <c r="B162" s="72"/>
      <c r="C162" s="111"/>
      <c r="D162" s="111"/>
      <c r="E162" s="111"/>
      <c r="F162" s="56"/>
      <c r="G162" s="48"/>
      <c r="H162" s="48"/>
      <c r="I162" s="91"/>
    </row>
    <row r="163" spans="2:9" ht="15" customHeight="1" x14ac:dyDescent="0.2">
      <c r="B163" s="77" t="s">
        <v>48</v>
      </c>
      <c r="C163" s="78"/>
      <c r="D163" s="78"/>
      <c r="E163" s="78"/>
      <c r="F163" s="56"/>
      <c r="G163" s="48"/>
      <c r="H163" s="48"/>
      <c r="I163" s="91"/>
    </row>
    <row r="164" spans="2:9" x14ac:dyDescent="0.2">
      <c r="B164" s="65" t="s">
        <v>49</v>
      </c>
      <c r="C164" s="56"/>
      <c r="D164" s="56"/>
      <c r="E164" s="56"/>
      <c r="F164" s="56"/>
      <c r="G164" s="48"/>
      <c r="H164" s="48"/>
      <c r="I164" s="91"/>
    </row>
    <row r="165" spans="2:9" x14ac:dyDescent="0.2">
      <c r="B165" s="65" t="s">
        <v>50</v>
      </c>
      <c r="C165" s="56"/>
      <c r="D165" s="56"/>
      <c r="E165" s="56"/>
      <c r="F165" s="56"/>
      <c r="G165" s="48"/>
      <c r="H165" s="48"/>
      <c r="I165" s="91"/>
    </row>
    <row r="166" spans="2:9" x14ac:dyDescent="0.2">
      <c r="B166" s="65" t="s">
        <v>51</v>
      </c>
      <c r="C166" s="56"/>
      <c r="D166" s="56"/>
      <c r="E166" s="56"/>
      <c r="F166" s="56"/>
      <c r="G166" s="48"/>
      <c r="H166" s="48"/>
      <c r="I166" s="91"/>
    </row>
    <row r="167" spans="2:9" x14ac:dyDescent="0.2">
      <c r="B167" s="81"/>
      <c r="C167" s="82"/>
      <c r="D167" s="82"/>
      <c r="E167" s="82"/>
      <c r="F167" s="82"/>
      <c r="G167" s="82"/>
      <c r="H167" s="82"/>
      <c r="I167" s="98"/>
    </row>
    <row r="168" spans="2:9" x14ac:dyDescent="0.2">
      <c r="B168" s="85"/>
      <c r="C168" s="85"/>
      <c r="D168" s="85"/>
      <c r="E168" s="85"/>
      <c r="F168" s="85"/>
      <c r="G168" s="85"/>
      <c r="H168" s="85"/>
      <c r="I168" s="85"/>
    </row>
    <row r="169" spans="2:9" x14ac:dyDescent="0.2">
      <c r="B169" s="85"/>
      <c r="C169" s="85"/>
      <c r="D169" s="85"/>
      <c r="E169" s="85"/>
      <c r="F169" s="85"/>
      <c r="G169" s="85"/>
      <c r="H169" s="85"/>
      <c r="I169" s="85"/>
    </row>
    <row r="170" spans="2:9" x14ac:dyDescent="0.2">
      <c r="B170" s="85"/>
      <c r="C170" s="85"/>
      <c r="D170" s="85"/>
      <c r="E170" s="85"/>
      <c r="F170" s="85"/>
      <c r="G170" s="85"/>
      <c r="H170" s="85"/>
      <c r="I170" s="85"/>
    </row>
    <row r="171" spans="2:9" x14ac:dyDescent="0.2">
      <c r="B171" s="85"/>
      <c r="C171" s="85"/>
      <c r="D171" s="85"/>
      <c r="E171" s="85"/>
      <c r="F171" s="85"/>
      <c r="G171" s="85"/>
      <c r="H171" s="85"/>
      <c r="I171" s="85"/>
    </row>
    <row r="172" spans="2:9" x14ac:dyDescent="0.2">
      <c r="B172" s="85"/>
      <c r="C172" s="85"/>
      <c r="D172" s="85"/>
      <c r="E172" s="85"/>
      <c r="F172" s="85"/>
      <c r="G172" s="85"/>
      <c r="H172" s="85"/>
      <c r="I172" s="85"/>
    </row>
    <row r="173" spans="2:9" x14ac:dyDescent="0.2">
      <c r="B173" s="85"/>
      <c r="C173" s="85"/>
      <c r="D173" s="85"/>
      <c r="E173" s="85"/>
      <c r="F173" s="85"/>
      <c r="G173" s="85"/>
      <c r="H173" s="85"/>
      <c r="I173" s="85"/>
    </row>
    <row r="174" spans="2:9" x14ac:dyDescent="0.2">
      <c r="B174" s="85"/>
      <c r="C174" s="85"/>
      <c r="D174" s="85"/>
      <c r="E174" s="85"/>
      <c r="F174" s="85"/>
      <c r="G174" s="85"/>
      <c r="H174" s="85"/>
      <c r="I174" s="85"/>
    </row>
    <row r="175" spans="2:9" x14ac:dyDescent="0.2">
      <c r="B175" s="85"/>
      <c r="C175" s="85"/>
      <c r="D175" s="85"/>
      <c r="E175" s="85"/>
      <c r="F175" s="85"/>
      <c r="G175" s="85"/>
      <c r="H175" s="85"/>
      <c r="I175" s="85"/>
    </row>
    <row r="176" spans="2:9" x14ac:dyDescent="0.2">
      <c r="B176" s="85"/>
      <c r="C176" s="85"/>
      <c r="D176" s="85"/>
      <c r="E176" s="85"/>
      <c r="F176" s="85"/>
      <c r="G176" s="85"/>
      <c r="H176" s="85"/>
      <c r="I176" s="85"/>
    </row>
    <row r="177" spans="2:9" x14ac:dyDescent="0.2">
      <c r="B177" s="85"/>
      <c r="C177" s="85"/>
      <c r="D177" s="85"/>
      <c r="E177" s="85"/>
      <c r="F177" s="85"/>
      <c r="G177" s="85"/>
      <c r="H177" s="85"/>
      <c r="I177" s="85"/>
    </row>
    <row r="178" spans="2:9" x14ac:dyDescent="0.2">
      <c r="B178" s="85"/>
      <c r="C178" s="85"/>
      <c r="D178" s="85"/>
      <c r="E178" s="85"/>
      <c r="F178" s="85"/>
      <c r="G178" s="85"/>
      <c r="H178" s="85"/>
      <c r="I178" s="85"/>
    </row>
    <row r="179" spans="2:9" x14ac:dyDescent="0.2">
      <c r="B179" s="85"/>
      <c r="C179" s="85"/>
      <c r="D179" s="85"/>
      <c r="E179" s="85"/>
      <c r="F179" s="85"/>
      <c r="G179" s="85"/>
      <c r="H179" s="85"/>
      <c r="I179" s="85"/>
    </row>
    <row r="180" spans="2:9" x14ac:dyDescent="0.2">
      <c r="B180" s="85"/>
      <c r="C180" s="85"/>
      <c r="D180" s="85"/>
      <c r="E180" s="85"/>
      <c r="F180" s="85"/>
      <c r="G180" s="85"/>
      <c r="H180" s="85"/>
      <c r="I180" s="85"/>
    </row>
    <row r="181" spans="2:9" x14ac:dyDescent="0.2">
      <c r="B181" s="85"/>
      <c r="C181" s="85"/>
      <c r="D181" s="85"/>
      <c r="E181" s="85"/>
      <c r="F181" s="85"/>
      <c r="G181" s="85"/>
      <c r="H181" s="85"/>
      <c r="I181" s="85"/>
    </row>
    <row r="182" spans="2:9" x14ac:dyDescent="0.2">
      <c r="B182" s="85"/>
      <c r="C182" s="85"/>
      <c r="D182" s="85"/>
      <c r="E182" s="85"/>
      <c r="F182" s="85"/>
      <c r="G182" s="85"/>
      <c r="H182" s="85"/>
      <c r="I182" s="85"/>
    </row>
    <row r="183" spans="2:9" x14ac:dyDescent="0.2">
      <c r="B183" s="85"/>
      <c r="C183" s="85"/>
      <c r="D183" s="85"/>
      <c r="E183" s="85"/>
      <c r="F183" s="85"/>
      <c r="G183" s="85"/>
      <c r="H183" s="85"/>
      <c r="I183" s="85"/>
    </row>
    <row r="184" spans="2:9" x14ac:dyDescent="0.2">
      <c r="B184" s="85"/>
      <c r="C184" s="85"/>
      <c r="D184" s="85"/>
      <c r="E184" s="85"/>
      <c r="F184" s="85"/>
      <c r="G184" s="85"/>
      <c r="H184" s="85"/>
      <c r="I184" s="85"/>
    </row>
    <row r="185" spans="2:9" x14ac:dyDescent="0.2">
      <c r="B185" s="85"/>
      <c r="C185" s="85"/>
      <c r="D185" s="85"/>
      <c r="E185" s="85"/>
      <c r="F185" s="85"/>
      <c r="G185" s="85"/>
      <c r="H185" s="85"/>
      <c r="I185" s="85"/>
    </row>
    <row r="186" spans="2:9" x14ac:dyDescent="0.2">
      <c r="B186" s="85"/>
      <c r="C186" s="85"/>
      <c r="D186" s="85"/>
      <c r="E186" s="85"/>
      <c r="F186" s="85"/>
      <c r="G186" s="85"/>
      <c r="H186" s="85"/>
      <c r="I186" s="85"/>
    </row>
    <row r="187" spans="2:9" x14ac:dyDescent="0.2">
      <c r="B187" s="85"/>
      <c r="C187" s="85"/>
      <c r="D187" s="85"/>
      <c r="E187" s="85"/>
      <c r="F187" s="85"/>
      <c r="G187" s="85"/>
      <c r="H187" s="85"/>
      <c r="I187" s="85"/>
    </row>
    <row r="188" spans="2:9" x14ac:dyDescent="0.2">
      <c r="B188" s="85"/>
      <c r="C188" s="85"/>
      <c r="D188" s="85"/>
      <c r="E188" s="85"/>
      <c r="F188" s="85"/>
      <c r="G188" s="85"/>
      <c r="H188" s="85"/>
      <c r="I188" s="85"/>
    </row>
    <row r="189" spans="2:9" x14ac:dyDescent="0.2">
      <c r="B189" s="85"/>
      <c r="C189" s="85"/>
      <c r="D189" s="85"/>
      <c r="E189" s="85"/>
      <c r="F189" s="85"/>
      <c r="G189" s="85"/>
      <c r="H189" s="85"/>
      <c r="I189" s="85"/>
    </row>
    <row r="190" spans="2:9" x14ac:dyDescent="0.2">
      <c r="B190" s="85"/>
      <c r="C190" s="85"/>
      <c r="D190" s="85"/>
      <c r="E190" s="85"/>
      <c r="F190" s="85"/>
      <c r="G190" s="85"/>
      <c r="H190" s="85"/>
      <c r="I190" s="85"/>
    </row>
    <row r="191" spans="2:9" x14ac:dyDescent="0.2">
      <c r="B191" s="85"/>
      <c r="C191" s="85"/>
      <c r="D191" s="85"/>
      <c r="E191" s="85"/>
      <c r="F191" s="85"/>
      <c r="G191" s="85"/>
      <c r="H191" s="85"/>
      <c r="I191" s="85"/>
    </row>
    <row r="192" spans="2:9" x14ac:dyDescent="0.2">
      <c r="B192" s="85"/>
      <c r="C192" s="85"/>
      <c r="D192" s="85"/>
      <c r="E192" s="85"/>
      <c r="F192" s="85"/>
      <c r="G192" s="85"/>
      <c r="H192" s="85"/>
      <c r="I192" s="85"/>
    </row>
    <row r="193" spans="2:9" x14ac:dyDescent="0.2">
      <c r="B193" s="85"/>
      <c r="C193" s="85"/>
      <c r="D193" s="85"/>
      <c r="E193" s="85"/>
      <c r="F193" s="85"/>
      <c r="G193" s="85"/>
      <c r="H193" s="85"/>
      <c r="I193" s="85"/>
    </row>
    <row r="194" spans="2:9" x14ac:dyDescent="0.2">
      <c r="B194" s="85"/>
      <c r="C194" s="85"/>
      <c r="D194" s="85"/>
      <c r="E194" s="85"/>
      <c r="F194" s="85"/>
      <c r="G194" s="85"/>
      <c r="H194" s="85"/>
      <c r="I194" s="85"/>
    </row>
    <row r="195" spans="2:9" x14ac:dyDescent="0.2">
      <c r="B195" s="85"/>
      <c r="C195" s="85"/>
      <c r="D195" s="85"/>
      <c r="E195" s="85"/>
      <c r="F195" s="85"/>
      <c r="G195" s="85"/>
      <c r="H195" s="85"/>
      <c r="I195" s="85"/>
    </row>
    <row r="196" spans="2:9" x14ac:dyDescent="0.2">
      <c r="B196" s="85"/>
      <c r="C196" s="85"/>
      <c r="D196" s="85"/>
      <c r="E196" s="85"/>
      <c r="F196" s="85"/>
      <c r="G196" s="85"/>
      <c r="H196" s="85"/>
      <c r="I196" s="85"/>
    </row>
    <row r="197" spans="2:9" x14ac:dyDescent="0.2">
      <c r="B197" s="85"/>
      <c r="C197" s="85"/>
      <c r="D197" s="85"/>
      <c r="E197" s="85"/>
      <c r="F197" s="85"/>
      <c r="G197" s="85"/>
      <c r="H197" s="85"/>
      <c r="I197" s="85"/>
    </row>
    <row r="198" spans="2:9" x14ac:dyDescent="0.2">
      <c r="B198" s="85"/>
      <c r="C198" s="85"/>
      <c r="D198" s="85"/>
      <c r="E198" s="85"/>
      <c r="F198" s="85"/>
      <c r="G198" s="85"/>
      <c r="H198" s="85"/>
      <c r="I198" s="85"/>
    </row>
    <row r="199" spans="2:9" x14ac:dyDescent="0.2">
      <c r="B199" s="85"/>
      <c r="C199" s="85"/>
      <c r="D199" s="85"/>
      <c r="E199" s="85"/>
      <c r="F199" s="85"/>
      <c r="G199" s="85"/>
      <c r="H199" s="85"/>
      <c r="I199" s="85"/>
    </row>
    <row r="200" spans="2:9" x14ac:dyDescent="0.2">
      <c r="B200" s="85"/>
      <c r="C200" s="85"/>
      <c r="D200" s="85"/>
      <c r="E200" s="85"/>
      <c r="F200" s="85"/>
      <c r="G200" s="85"/>
      <c r="H200" s="85"/>
      <c r="I200" s="85"/>
    </row>
    <row r="201" spans="2:9" x14ac:dyDescent="0.2">
      <c r="B201" s="85"/>
      <c r="C201" s="85"/>
      <c r="D201" s="85"/>
      <c r="E201" s="85"/>
      <c r="F201" s="85"/>
      <c r="G201" s="85"/>
      <c r="H201" s="85"/>
      <c r="I201" s="85"/>
    </row>
    <row r="202" spans="2:9" x14ac:dyDescent="0.2">
      <c r="B202" s="85"/>
      <c r="C202" s="85"/>
      <c r="D202" s="85"/>
      <c r="E202" s="85"/>
      <c r="F202" s="85"/>
      <c r="G202" s="85"/>
      <c r="H202" s="85"/>
      <c r="I202" s="85"/>
    </row>
    <row r="203" spans="2:9" x14ac:dyDescent="0.2">
      <c r="B203" s="85"/>
      <c r="C203" s="85"/>
      <c r="D203" s="85"/>
      <c r="E203" s="85"/>
      <c r="F203" s="85"/>
      <c r="G203" s="85"/>
      <c r="H203" s="85"/>
      <c r="I203" s="85"/>
    </row>
    <row r="204" spans="2:9" x14ac:dyDescent="0.2">
      <c r="B204" s="85"/>
      <c r="C204" s="85"/>
      <c r="D204" s="85"/>
      <c r="E204" s="85"/>
      <c r="F204" s="85"/>
      <c r="G204" s="85"/>
      <c r="H204" s="85"/>
      <c r="I204" s="85"/>
    </row>
    <row r="205" spans="2:9" x14ac:dyDescent="0.2">
      <c r="B205" s="85"/>
      <c r="C205" s="85"/>
      <c r="D205" s="85"/>
      <c r="E205" s="85"/>
      <c r="F205" s="85"/>
      <c r="G205" s="85"/>
      <c r="H205" s="85"/>
      <c r="I205" s="85"/>
    </row>
    <row r="206" spans="2:9" x14ac:dyDescent="0.2">
      <c r="B206" s="85"/>
      <c r="C206" s="85"/>
      <c r="D206" s="85"/>
      <c r="E206" s="85"/>
      <c r="F206" s="85"/>
      <c r="G206" s="85"/>
      <c r="H206" s="85"/>
      <c r="I206" s="85"/>
    </row>
    <row r="207" spans="2:9" x14ac:dyDescent="0.2">
      <c r="B207" s="85"/>
      <c r="C207" s="85"/>
      <c r="D207" s="85"/>
      <c r="E207" s="85"/>
      <c r="F207" s="85"/>
      <c r="G207" s="85"/>
      <c r="H207" s="85"/>
      <c r="I207" s="85"/>
    </row>
    <row r="208" spans="2:9" x14ac:dyDescent="0.2">
      <c r="B208" s="85"/>
      <c r="C208" s="85"/>
      <c r="D208" s="85"/>
      <c r="E208" s="85"/>
      <c r="F208" s="85"/>
      <c r="G208" s="85"/>
      <c r="H208" s="85"/>
      <c r="I208" s="85"/>
    </row>
    <row r="209" spans="2:9" x14ac:dyDescent="0.2">
      <c r="B209" s="85"/>
      <c r="C209" s="85"/>
      <c r="D209" s="85"/>
      <c r="E209" s="85"/>
      <c r="F209" s="85"/>
      <c r="G209" s="85"/>
      <c r="H209" s="85"/>
      <c r="I209" s="85"/>
    </row>
    <row r="210" spans="2:9" x14ac:dyDescent="0.2">
      <c r="B210" s="85"/>
      <c r="C210" s="85"/>
      <c r="D210" s="85"/>
      <c r="E210" s="85"/>
      <c r="F210" s="85"/>
      <c r="G210" s="85"/>
      <c r="H210" s="85"/>
      <c r="I210" s="85"/>
    </row>
    <row r="211" spans="2:9" x14ac:dyDescent="0.2">
      <c r="B211" s="85"/>
      <c r="C211" s="85"/>
      <c r="D211" s="85"/>
      <c r="E211" s="85"/>
      <c r="F211" s="85"/>
      <c r="G211" s="85"/>
      <c r="H211" s="85"/>
      <c r="I211" s="85"/>
    </row>
    <row r="212" spans="2:9" x14ac:dyDescent="0.2">
      <c r="B212" s="85"/>
      <c r="C212" s="85"/>
      <c r="D212" s="85"/>
      <c r="E212" s="85"/>
      <c r="F212" s="85"/>
      <c r="G212" s="85"/>
      <c r="H212" s="85"/>
      <c r="I212" s="85"/>
    </row>
    <row r="213" spans="2:9" x14ac:dyDescent="0.2">
      <c r="B213" s="85"/>
      <c r="C213" s="85"/>
      <c r="D213" s="85"/>
      <c r="E213" s="85"/>
      <c r="F213" s="85"/>
      <c r="G213" s="85"/>
      <c r="H213" s="85"/>
      <c r="I213" s="85"/>
    </row>
    <row r="214" spans="2:9" x14ac:dyDescent="0.2">
      <c r="B214" s="85"/>
      <c r="C214" s="85"/>
      <c r="D214" s="85"/>
      <c r="E214" s="85"/>
      <c r="F214" s="85"/>
      <c r="G214" s="85"/>
      <c r="H214" s="85"/>
      <c r="I214" s="85"/>
    </row>
    <row r="215" spans="2:9" x14ac:dyDescent="0.2">
      <c r="B215" s="85"/>
      <c r="C215" s="85"/>
      <c r="D215" s="85"/>
      <c r="E215" s="85"/>
      <c r="F215" s="85"/>
      <c r="G215" s="85"/>
      <c r="H215" s="85"/>
      <c r="I215" s="85"/>
    </row>
    <row r="216" spans="2:9" x14ac:dyDescent="0.2">
      <c r="B216" s="85"/>
      <c r="C216" s="85"/>
      <c r="D216" s="85"/>
      <c r="E216" s="85"/>
      <c r="F216" s="85"/>
      <c r="G216" s="85"/>
      <c r="H216" s="85"/>
      <c r="I216" s="85"/>
    </row>
    <row r="217" spans="2:9" x14ac:dyDescent="0.2">
      <c r="B217" s="85"/>
      <c r="C217" s="85"/>
      <c r="D217" s="85"/>
      <c r="E217" s="85"/>
      <c r="F217" s="85"/>
      <c r="G217" s="85"/>
      <c r="H217" s="85"/>
      <c r="I217" s="85"/>
    </row>
    <row r="218" spans="2:9" x14ac:dyDescent="0.2">
      <c r="B218" s="85"/>
      <c r="C218" s="85"/>
      <c r="D218" s="85"/>
      <c r="E218" s="85"/>
      <c r="F218" s="85"/>
      <c r="G218" s="85"/>
      <c r="H218" s="85"/>
      <c r="I218" s="85"/>
    </row>
    <row r="219" spans="2:9" x14ac:dyDescent="0.2">
      <c r="B219" s="85"/>
      <c r="C219" s="85"/>
      <c r="D219" s="85"/>
      <c r="E219" s="85"/>
      <c r="F219" s="85"/>
      <c r="G219" s="85"/>
      <c r="H219" s="85"/>
      <c r="I219" s="85"/>
    </row>
    <row r="220" spans="2:9" x14ac:dyDescent="0.2">
      <c r="B220" s="85"/>
      <c r="C220" s="85"/>
      <c r="D220" s="85"/>
      <c r="E220" s="85"/>
      <c r="F220" s="85"/>
      <c r="G220" s="85"/>
      <c r="H220" s="85"/>
      <c r="I220" s="85"/>
    </row>
    <row r="221" spans="2:9" x14ac:dyDescent="0.2">
      <c r="B221" s="85"/>
      <c r="C221" s="85"/>
      <c r="D221" s="85"/>
      <c r="E221" s="85"/>
      <c r="F221" s="85"/>
      <c r="G221" s="85"/>
      <c r="H221" s="85"/>
      <c r="I221" s="85"/>
    </row>
    <row r="222" spans="2:9" x14ac:dyDescent="0.2">
      <c r="B222" s="85"/>
      <c r="C222" s="85"/>
      <c r="D222" s="85"/>
      <c r="E222" s="85"/>
      <c r="F222" s="85"/>
      <c r="G222" s="85"/>
      <c r="H222" s="85"/>
      <c r="I222" s="85"/>
    </row>
    <row r="223" spans="2:9" x14ac:dyDescent="0.2">
      <c r="B223" s="85"/>
      <c r="C223" s="85"/>
      <c r="D223" s="85"/>
      <c r="E223" s="85"/>
      <c r="F223" s="85"/>
      <c r="G223" s="85"/>
      <c r="H223" s="85"/>
      <c r="I223" s="85"/>
    </row>
    <row r="224" spans="2:9" x14ac:dyDescent="0.2">
      <c r="B224" s="85"/>
      <c r="C224" s="85"/>
      <c r="D224" s="85"/>
      <c r="E224" s="85"/>
      <c r="F224" s="85"/>
      <c r="G224" s="85"/>
      <c r="H224" s="85"/>
      <c r="I224" s="85"/>
    </row>
    <row r="225" spans="2:9" x14ac:dyDescent="0.2">
      <c r="B225" s="85"/>
      <c r="C225" s="85"/>
      <c r="D225" s="85"/>
      <c r="E225" s="85"/>
      <c r="F225" s="85"/>
      <c r="G225" s="85"/>
      <c r="H225" s="85"/>
      <c r="I225" s="85"/>
    </row>
    <row r="226" spans="2:9" x14ac:dyDescent="0.2">
      <c r="B226" s="85"/>
      <c r="C226" s="85"/>
      <c r="D226" s="85"/>
      <c r="E226" s="85"/>
      <c r="F226" s="85"/>
      <c r="G226" s="85"/>
      <c r="H226" s="85"/>
      <c r="I226" s="85"/>
    </row>
    <row r="227" spans="2:9" x14ac:dyDescent="0.2">
      <c r="B227" s="85"/>
      <c r="C227" s="85"/>
      <c r="D227" s="85"/>
      <c r="E227" s="85"/>
      <c r="F227" s="85"/>
      <c r="G227" s="85"/>
      <c r="H227" s="85"/>
      <c r="I227" s="85"/>
    </row>
    <row r="228" spans="2:9" x14ac:dyDescent="0.2">
      <c r="B228" s="85"/>
      <c r="C228" s="85"/>
      <c r="D228" s="85"/>
      <c r="E228" s="85"/>
      <c r="F228" s="85"/>
      <c r="G228" s="85"/>
      <c r="H228" s="85"/>
      <c r="I228" s="85"/>
    </row>
    <row r="229" spans="2:9" x14ac:dyDescent="0.2">
      <c r="B229" s="85"/>
      <c r="C229" s="85"/>
      <c r="D229" s="85"/>
      <c r="E229" s="85"/>
      <c r="F229" s="85"/>
      <c r="G229" s="85"/>
      <c r="H229" s="85"/>
      <c r="I229" s="85"/>
    </row>
    <row r="230" spans="2:9" x14ac:dyDescent="0.2">
      <c r="B230" s="85"/>
      <c r="C230" s="85"/>
      <c r="D230" s="85"/>
      <c r="E230" s="85"/>
      <c r="F230" s="85"/>
      <c r="G230" s="85"/>
      <c r="H230" s="85"/>
      <c r="I230" s="85"/>
    </row>
    <row r="231" spans="2:9" x14ac:dyDescent="0.2">
      <c r="B231" s="85"/>
      <c r="C231" s="85"/>
      <c r="D231" s="85"/>
      <c r="E231" s="85"/>
      <c r="F231" s="85"/>
      <c r="G231" s="85"/>
      <c r="H231" s="85"/>
      <c r="I231" s="85"/>
    </row>
    <row r="232" spans="2:9" x14ac:dyDescent="0.2">
      <c r="B232" s="85"/>
      <c r="C232" s="85"/>
      <c r="D232" s="85"/>
      <c r="E232" s="85"/>
      <c r="F232" s="85"/>
      <c r="G232" s="85"/>
      <c r="H232" s="85"/>
      <c r="I232" s="85"/>
    </row>
    <row r="233" spans="2:9" x14ac:dyDescent="0.2">
      <c r="B233" s="85"/>
      <c r="C233" s="85"/>
      <c r="D233" s="85"/>
      <c r="E233" s="85"/>
      <c r="F233" s="85"/>
      <c r="G233" s="85"/>
      <c r="H233" s="85"/>
      <c r="I233" s="85"/>
    </row>
    <row r="234" spans="2:9" x14ac:dyDescent="0.2">
      <c r="B234" s="85"/>
      <c r="C234" s="85"/>
      <c r="D234" s="85"/>
      <c r="E234" s="85"/>
      <c r="F234" s="85"/>
      <c r="G234" s="85"/>
      <c r="H234" s="85"/>
      <c r="I234" s="85"/>
    </row>
    <row r="235" spans="2:9" x14ac:dyDescent="0.2">
      <c r="B235" s="85"/>
      <c r="C235" s="85"/>
      <c r="D235" s="85"/>
      <c r="E235" s="85"/>
      <c r="F235" s="85"/>
      <c r="G235" s="85"/>
      <c r="H235" s="85"/>
      <c r="I235" s="85"/>
    </row>
    <row r="236" spans="2:9" x14ac:dyDescent="0.2">
      <c r="B236" s="85"/>
      <c r="C236" s="85"/>
      <c r="D236" s="85"/>
      <c r="E236" s="85"/>
      <c r="F236" s="85"/>
      <c r="G236" s="85"/>
      <c r="H236" s="85"/>
      <c r="I236" s="85"/>
    </row>
    <row r="237" spans="2:9" x14ac:dyDescent="0.2">
      <c r="B237" s="85"/>
      <c r="C237" s="85"/>
      <c r="D237" s="85"/>
      <c r="E237" s="85"/>
      <c r="F237" s="85"/>
      <c r="G237" s="85"/>
      <c r="H237" s="85"/>
      <c r="I237" s="85"/>
    </row>
    <row r="238" spans="2:9" x14ac:dyDescent="0.2">
      <c r="B238" s="85"/>
      <c r="C238" s="85"/>
      <c r="D238" s="85"/>
      <c r="E238" s="85"/>
      <c r="F238" s="85"/>
      <c r="G238" s="85"/>
      <c r="H238" s="85"/>
      <c r="I238" s="85"/>
    </row>
    <row r="239" spans="2:9" x14ac:dyDescent="0.2">
      <c r="B239" s="85"/>
      <c r="C239" s="85"/>
      <c r="D239" s="85"/>
      <c r="E239" s="85"/>
      <c r="F239" s="85"/>
      <c r="G239" s="85"/>
      <c r="H239" s="85"/>
      <c r="I239" s="85"/>
    </row>
    <row r="240" spans="2:9" x14ac:dyDescent="0.2">
      <c r="B240" s="85"/>
      <c r="C240" s="85"/>
      <c r="D240" s="85"/>
      <c r="E240" s="85"/>
      <c r="F240" s="85"/>
      <c r="G240" s="85"/>
      <c r="H240" s="85"/>
      <c r="I240" s="85"/>
    </row>
    <row r="241" spans="2:9" x14ac:dyDescent="0.2">
      <c r="B241" s="85"/>
      <c r="C241" s="85"/>
      <c r="D241" s="85"/>
      <c r="E241" s="85"/>
      <c r="F241" s="85"/>
      <c r="G241" s="85"/>
      <c r="H241" s="85"/>
      <c r="I241" s="85"/>
    </row>
    <row r="242" spans="2:9" x14ac:dyDescent="0.2">
      <c r="B242" s="85"/>
      <c r="C242" s="85"/>
      <c r="D242" s="85"/>
      <c r="E242" s="85"/>
      <c r="F242" s="85"/>
      <c r="G242" s="85"/>
      <c r="H242" s="85"/>
      <c r="I242" s="85"/>
    </row>
    <row r="243" spans="2:9" x14ac:dyDescent="0.2">
      <c r="B243" s="85"/>
      <c r="C243" s="85"/>
      <c r="D243" s="85"/>
      <c r="E243" s="85"/>
      <c r="F243" s="85"/>
      <c r="G243" s="85"/>
      <c r="H243" s="85"/>
      <c r="I243" s="85"/>
    </row>
    <row r="244" spans="2:9" x14ac:dyDescent="0.2">
      <c r="B244" s="85"/>
      <c r="C244" s="85"/>
      <c r="D244" s="85"/>
      <c r="E244" s="85"/>
      <c r="F244" s="85"/>
      <c r="G244" s="85"/>
      <c r="H244" s="85"/>
      <c r="I244" s="85"/>
    </row>
    <row r="245" spans="2:9" x14ac:dyDescent="0.2">
      <c r="B245" s="85"/>
      <c r="C245" s="85"/>
      <c r="D245" s="85"/>
      <c r="E245" s="85"/>
      <c r="F245" s="85"/>
      <c r="G245" s="85"/>
      <c r="H245" s="85"/>
      <c r="I245" s="85"/>
    </row>
    <row r="246" spans="2:9" x14ac:dyDescent="0.2">
      <c r="B246" s="85"/>
      <c r="C246" s="85"/>
      <c r="D246" s="85"/>
      <c r="E246" s="85"/>
      <c r="F246" s="85"/>
      <c r="G246" s="85"/>
      <c r="H246" s="85"/>
      <c r="I246" s="85"/>
    </row>
    <row r="247" spans="2:9" x14ac:dyDescent="0.2">
      <c r="B247" s="85"/>
      <c r="C247" s="85"/>
      <c r="D247" s="85"/>
      <c r="E247" s="85"/>
      <c r="F247" s="85"/>
      <c r="G247" s="85"/>
      <c r="H247" s="85"/>
      <c r="I247" s="85"/>
    </row>
    <row r="248" spans="2:9" x14ac:dyDescent="0.2">
      <c r="B248" s="85"/>
      <c r="C248" s="85"/>
      <c r="D248" s="85"/>
      <c r="E248" s="85"/>
      <c r="F248" s="85"/>
      <c r="G248" s="85"/>
      <c r="H248" s="85"/>
      <c r="I248" s="85"/>
    </row>
    <row r="249" spans="2:9" x14ac:dyDescent="0.2">
      <c r="B249" s="85"/>
      <c r="C249" s="85"/>
      <c r="D249" s="85"/>
      <c r="E249" s="85"/>
      <c r="F249" s="85"/>
      <c r="G249" s="85"/>
      <c r="H249" s="85"/>
      <c r="I249" s="85"/>
    </row>
    <row r="250" spans="2:9" x14ac:dyDescent="0.2">
      <c r="B250" s="85"/>
      <c r="C250" s="85"/>
      <c r="D250" s="85"/>
      <c r="E250" s="85"/>
      <c r="F250" s="85"/>
      <c r="G250" s="85"/>
      <c r="H250" s="85"/>
      <c r="I250" s="85"/>
    </row>
    <row r="251" spans="2:9" x14ac:dyDescent="0.2">
      <c r="B251" s="85"/>
      <c r="C251" s="85"/>
      <c r="D251" s="85"/>
      <c r="E251" s="85"/>
      <c r="F251" s="85"/>
      <c r="G251" s="85"/>
      <c r="H251" s="85"/>
      <c r="I251" s="85"/>
    </row>
    <row r="252" spans="2:9" x14ac:dyDescent="0.2">
      <c r="B252" s="85"/>
      <c r="C252" s="85"/>
      <c r="D252" s="85"/>
      <c r="E252" s="85"/>
      <c r="F252" s="85"/>
      <c r="G252" s="85"/>
      <c r="H252" s="85"/>
      <c r="I252" s="85"/>
    </row>
    <row r="253" spans="2:9" x14ac:dyDescent="0.2">
      <c r="B253" s="85"/>
      <c r="C253" s="85"/>
      <c r="D253" s="85"/>
      <c r="E253" s="85"/>
      <c r="F253" s="85"/>
      <c r="G253" s="85"/>
      <c r="H253" s="85"/>
      <c r="I253" s="85"/>
    </row>
    <row r="254" spans="2:9" x14ac:dyDescent="0.2">
      <c r="B254" s="85"/>
      <c r="C254" s="85"/>
      <c r="D254" s="85"/>
      <c r="E254" s="85"/>
      <c r="F254" s="85"/>
      <c r="G254" s="85"/>
      <c r="H254" s="85"/>
      <c r="I254" s="85"/>
    </row>
    <row r="255" spans="2:9" x14ac:dyDescent="0.2">
      <c r="B255" s="85"/>
      <c r="C255" s="85"/>
      <c r="D255" s="85"/>
      <c r="E255" s="85"/>
      <c r="F255" s="85"/>
      <c r="G255" s="85"/>
      <c r="H255" s="85"/>
      <c r="I255" s="85"/>
    </row>
    <row r="256" spans="2:9" x14ac:dyDescent="0.2">
      <c r="B256" s="85"/>
      <c r="C256" s="85"/>
      <c r="D256" s="85"/>
      <c r="E256" s="85"/>
      <c r="F256" s="85"/>
      <c r="G256" s="85"/>
      <c r="H256" s="85"/>
      <c r="I256" s="85"/>
    </row>
    <row r="257" spans="2:9" x14ac:dyDescent="0.2">
      <c r="B257" s="85"/>
      <c r="C257" s="85"/>
      <c r="D257" s="85"/>
      <c r="E257" s="85"/>
      <c r="F257" s="85"/>
      <c r="G257" s="85"/>
      <c r="H257" s="85"/>
      <c r="I257" s="85"/>
    </row>
    <row r="258" spans="2:9" x14ac:dyDescent="0.2">
      <c r="B258" s="85"/>
      <c r="C258" s="85"/>
      <c r="D258" s="85"/>
      <c r="E258" s="85"/>
      <c r="F258" s="85"/>
      <c r="G258" s="85"/>
      <c r="H258" s="85"/>
      <c r="I258" s="85"/>
    </row>
    <row r="259" spans="2:9" x14ac:dyDescent="0.2">
      <c r="B259" s="85"/>
      <c r="C259" s="85"/>
      <c r="D259" s="85"/>
      <c r="E259" s="85"/>
      <c r="F259" s="85"/>
      <c r="G259" s="85"/>
      <c r="H259" s="85"/>
      <c r="I259" s="85"/>
    </row>
    <row r="260" spans="2:9" x14ac:dyDescent="0.2">
      <c r="B260" s="85"/>
      <c r="C260" s="85"/>
      <c r="D260" s="85"/>
      <c r="E260" s="85"/>
      <c r="F260" s="85"/>
      <c r="G260" s="85"/>
      <c r="H260" s="85"/>
      <c r="I260" s="85"/>
    </row>
    <row r="261" spans="2:9" x14ac:dyDescent="0.2">
      <c r="B261" s="85"/>
      <c r="C261" s="85"/>
      <c r="D261" s="85"/>
      <c r="E261" s="85"/>
      <c r="F261" s="85"/>
      <c r="G261" s="85"/>
      <c r="H261" s="85"/>
      <c r="I261" s="85"/>
    </row>
    <row r="262" spans="2:9" x14ac:dyDescent="0.2">
      <c r="B262" s="85"/>
      <c r="C262" s="85"/>
      <c r="D262" s="85"/>
      <c r="E262" s="85"/>
      <c r="F262" s="85"/>
      <c r="G262" s="85"/>
      <c r="H262" s="85"/>
      <c r="I262" s="85"/>
    </row>
    <row r="263" spans="2:9" x14ac:dyDescent="0.2">
      <c r="B263" s="85"/>
      <c r="C263" s="85"/>
      <c r="D263" s="85"/>
      <c r="E263" s="85"/>
      <c r="F263" s="85"/>
      <c r="G263" s="85"/>
      <c r="H263" s="85"/>
      <c r="I263" s="85"/>
    </row>
    <row r="264" spans="2:9" x14ac:dyDescent="0.2">
      <c r="B264" s="85"/>
      <c r="C264" s="85"/>
      <c r="D264" s="85"/>
      <c r="E264" s="85"/>
      <c r="F264" s="85"/>
      <c r="G264" s="85"/>
      <c r="H264" s="85"/>
      <c r="I264" s="85"/>
    </row>
    <row r="265" spans="2:9" x14ac:dyDescent="0.2">
      <c r="B265" s="85"/>
      <c r="C265" s="85"/>
      <c r="D265" s="85"/>
      <c r="E265" s="85"/>
      <c r="F265" s="85"/>
      <c r="G265" s="85"/>
      <c r="H265" s="85"/>
      <c r="I265" s="85"/>
    </row>
    <row r="266" spans="2:9" x14ac:dyDescent="0.2">
      <c r="B266" s="85"/>
      <c r="C266" s="85"/>
      <c r="D266" s="85"/>
      <c r="E266" s="85"/>
      <c r="F266" s="85"/>
      <c r="G266" s="85"/>
      <c r="H266" s="85"/>
      <c r="I266" s="85"/>
    </row>
    <row r="267" spans="2:9" x14ac:dyDescent="0.2">
      <c r="B267" s="85"/>
      <c r="C267" s="85"/>
      <c r="D267" s="85"/>
      <c r="E267" s="85"/>
      <c r="F267" s="85"/>
      <c r="G267" s="85"/>
      <c r="H267" s="85"/>
      <c r="I267" s="85"/>
    </row>
    <row r="268" spans="2:9" x14ac:dyDescent="0.2">
      <c r="B268" s="85"/>
      <c r="C268" s="85"/>
      <c r="D268" s="85"/>
      <c r="E268" s="85"/>
      <c r="F268" s="85"/>
      <c r="G268" s="85"/>
      <c r="H268" s="85"/>
      <c r="I268" s="85"/>
    </row>
    <row r="269" spans="2:9" x14ac:dyDescent="0.2">
      <c r="B269" s="85"/>
      <c r="C269" s="85"/>
      <c r="D269" s="85"/>
      <c r="E269" s="85"/>
      <c r="F269" s="85"/>
      <c r="G269" s="85"/>
      <c r="H269" s="85"/>
      <c r="I269" s="85"/>
    </row>
    <row r="270" spans="2:9" x14ac:dyDescent="0.2">
      <c r="B270" s="85"/>
      <c r="C270" s="85"/>
      <c r="D270" s="85"/>
      <c r="E270" s="85"/>
      <c r="F270" s="85"/>
      <c r="G270" s="85"/>
      <c r="H270" s="85"/>
      <c r="I270" s="85"/>
    </row>
    <row r="271" spans="2:9" x14ac:dyDescent="0.2">
      <c r="B271" s="85"/>
      <c r="C271" s="85"/>
      <c r="D271" s="85"/>
      <c r="E271" s="85"/>
      <c r="F271" s="85"/>
      <c r="G271" s="85"/>
      <c r="H271" s="85"/>
      <c r="I271" s="85"/>
    </row>
    <row r="272" spans="2:9" x14ac:dyDescent="0.2">
      <c r="B272" s="85"/>
      <c r="C272" s="85"/>
      <c r="D272" s="85"/>
      <c r="E272" s="85"/>
      <c r="F272" s="85"/>
      <c r="G272" s="85"/>
      <c r="H272" s="85"/>
      <c r="I272" s="85"/>
    </row>
    <row r="273" spans="2:9" x14ac:dyDescent="0.2">
      <c r="B273" s="85"/>
      <c r="C273" s="85"/>
      <c r="D273" s="85"/>
      <c r="E273" s="85"/>
      <c r="F273" s="85"/>
      <c r="G273" s="85"/>
      <c r="H273" s="85"/>
      <c r="I273" s="85"/>
    </row>
    <row r="274" spans="2:9" x14ac:dyDescent="0.2">
      <c r="B274" s="85"/>
      <c r="C274" s="85"/>
      <c r="D274" s="85"/>
      <c r="E274" s="85"/>
      <c r="F274" s="85"/>
      <c r="G274" s="85"/>
      <c r="H274" s="85"/>
      <c r="I274" s="85"/>
    </row>
    <row r="275" spans="2:9" x14ac:dyDescent="0.2">
      <c r="B275" s="85"/>
      <c r="C275" s="85"/>
      <c r="D275" s="85"/>
      <c r="E275" s="85"/>
      <c r="F275" s="85"/>
      <c r="G275" s="85"/>
      <c r="H275" s="85"/>
      <c r="I275" s="85"/>
    </row>
    <row r="276" spans="2:9" x14ac:dyDescent="0.2">
      <c r="B276" s="85"/>
      <c r="C276" s="85"/>
      <c r="D276" s="85"/>
      <c r="E276" s="85"/>
      <c r="F276" s="85"/>
      <c r="G276" s="85"/>
      <c r="H276" s="85"/>
      <c r="I276" s="85"/>
    </row>
    <row r="277" spans="2:9" x14ac:dyDescent="0.2">
      <c r="B277" s="85"/>
      <c r="C277" s="85"/>
      <c r="D277" s="85"/>
      <c r="E277" s="85"/>
      <c r="F277" s="85"/>
      <c r="G277" s="85"/>
      <c r="H277" s="85"/>
      <c r="I277" s="85"/>
    </row>
    <row r="278" spans="2:9" x14ac:dyDescent="0.2">
      <c r="B278" s="85"/>
      <c r="C278" s="85"/>
      <c r="D278" s="85"/>
      <c r="E278" s="85"/>
      <c r="F278" s="85"/>
      <c r="G278" s="85"/>
      <c r="H278" s="85"/>
      <c r="I278" s="85"/>
    </row>
    <row r="279" spans="2:9" x14ac:dyDescent="0.2">
      <c r="B279" s="85"/>
      <c r="C279" s="85"/>
      <c r="D279" s="85"/>
      <c r="E279" s="85"/>
      <c r="F279" s="85"/>
      <c r="G279" s="85"/>
      <c r="H279" s="85"/>
      <c r="I279" s="85"/>
    </row>
    <row r="280" spans="2:9" x14ac:dyDescent="0.2">
      <c r="B280" s="85"/>
      <c r="C280" s="85"/>
      <c r="D280" s="85"/>
      <c r="E280" s="85"/>
      <c r="F280" s="85"/>
      <c r="G280" s="85"/>
      <c r="H280" s="85"/>
      <c r="I280" s="85"/>
    </row>
    <row r="281" spans="2:9" x14ac:dyDescent="0.2">
      <c r="B281" s="85"/>
      <c r="C281" s="85"/>
      <c r="D281" s="85"/>
      <c r="E281" s="85"/>
      <c r="F281" s="85"/>
      <c r="G281" s="85"/>
      <c r="H281" s="85"/>
      <c r="I281" s="85"/>
    </row>
    <row r="282" spans="2:9" x14ac:dyDescent="0.2">
      <c r="B282" s="85"/>
      <c r="C282" s="85"/>
      <c r="D282" s="85"/>
      <c r="E282" s="85"/>
      <c r="F282" s="85"/>
      <c r="G282" s="85"/>
      <c r="H282" s="85"/>
      <c r="I282" s="85"/>
    </row>
    <row r="283" spans="2:9" x14ac:dyDescent="0.2">
      <c r="B283" s="85"/>
      <c r="C283" s="85"/>
      <c r="D283" s="85"/>
      <c r="E283" s="85"/>
      <c r="F283" s="85"/>
      <c r="G283" s="85"/>
      <c r="H283" s="85"/>
      <c r="I283" s="85"/>
    </row>
    <row r="284" spans="2:9" x14ac:dyDescent="0.2">
      <c r="B284" s="85"/>
      <c r="C284" s="85"/>
      <c r="D284" s="85"/>
      <c r="E284" s="85"/>
      <c r="F284" s="85"/>
      <c r="G284" s="85"/>
      <c r="H284" s="85"/>
      <c r="I284" s="85"/>
    </row>
    <row r="285" spans="2:9" x14ac:dyDescent="0.2">
      <c r="B285" s="85"/>
      <c r="C285" s="85"/>
      <c r="D285" s="85"/>
      <c r="E285" s="85"/>
      <c r="F285" s="85"/>
      <c r="G285" s="85"/>
      <c r="H285" s="85"/>
      <c r="I285" s="85"/>
    </row>
    <row r="286" spans="2:9" x14ac:dyDescent="0.2">
      <c r="B286" s="85"/>
      <c r="C286" s="85"/>
      <c r="D286" s="85"/>
      <c r="E286" s="85"/>
      <c r="F286" s="85"/>
      <c r="G286" s="85"/>
      <c r="H286" s="85"/>
      <c r="I286" s="85"/>
    </row>
    <row r="287" spans="2:9" x14ac:dyDescent="0.2">
      <c r="B287" s="85"/>
      <c r="C287" s="85"/>
      <c r="D287" s="85"/>
      <c r="E287" s="85"/>
      <c r="F287" s="85"/>
      <c r="G287" s="85"/>
      <c r="H287" s="85"/>
      <c r="I287" s="85"/>
    </row>
  </sheetData>
  <mergeCells count="23">
    <mergeCell ref="B163:E163"/>
    <mergeCell ref="B39:G39"/>
    <mergeCell ref="B47:B48"/>
    <mergeCell ref="C47:D47"/>
    <mergeCell ref="E47:E48"/>
    <mergeCell ref="F47:G47"/>
    <mergeCell ref="B79:B80"/>
    <mergeCell ref="C79:D79"/>
    <mergeCell ref="E79:E80"/>
    <mergeCell ref="B102:H102"/>
    <mergeCell ref="B131:E131"/>
    <mergeCell ref="H47:H48"/>
    <mergeCell ref="B70:H70"/>
    <mergeCell ref="F79:G79"/>
    <mergeCell ref="H79:H80"/>
    <mergeCell ref="B16:B17"/>
    <mergeCell ref="C16:D16"/>
    <mergeCell ref="E16:E17"/>
    <mergeCell ref="F16:G16"/>
    <mergeCell ref="B10:I10"/>
    <mergeCell ref="B11:I11"/>
    <mergeCell ref="B14:I14"/>
    <mergeCell ref="B13:I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46"/>
  <sheetViews>
    <sheetView zoomScaleNormal="100" workbookViewId="0">
      <selection activeCell="B9" sqref="B9:U9"/>
    </sheetView>
  </sheetViews>
  <sheetFormatPr baseColWidth="10" defaultColWidth="11.42578125" defaultRowHeight="14.25" x14ac:dyDescent="0.2"/>
  <cols>
    <col min="1" max="1" width="11.42578125" style="6"/>
    <col min="2" max="2" width="33.85546875" style="6" customWidth="1"/>
    <col min="3" max="3" width="10.140625" style="6" customWidth="1"/>
    <col min="4" max="4" width="10.42578125" style="6" customWidth="1"/>
    <col min="5" max="5" width="9.7109375" style="6" customWidth="1"/>
    <col min="6" max="7" width="9.85546875" style="6" bestFit="1" customWidth="1"/>
    <col min="8" max="8" width="9.85546875" style="6" customWidth="1"/>
    <col min="9" max="9" width="9.85546875" style="6" bestFit="1" customWidth="1"/>
    <col min="10" max="10" width="10" style="6" customWidth="1"/>
    <col min="11" max="14" width="10.85546875" style="6" bestFit="1" customWidth="1"/>
    <col min="15" max="15" width="10.7109375" style="6" customWidth="1"/>
    <col min="16" max="16384" width="11.42578125" style="6"/>
  </cols>
  <sheetData>
    <row r="2" spans="2:21" x14ac:dyDescent="0.2">
      <c r="B2" s="30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2:21" x14ac:dyDescent="0.2">
      <c r="B3" s="3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47"/>
    </row>
    <row r="4" spans="2:21" x14ac:dyDescent="0.2">
      <c r="B4" s="33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47"/>
    </row>
    <row r="5" spans="2:21" x14ac:dyDescent="0.2">
      <c r="B5" s="33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47"/>
    </row>
    <row r="6" spans="2:21" x14ac:dyDescent="0.2">
      <c r="B6" s="3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47"/>
    </row>
    <row r="7" spans="2:21" x14ac:dyDescent="0.2">
      <c r="B7" s="3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47"/>
    </row>
    <row r="8" spans="2:21" x14ac:dyDescent="0.2">
      <c r="B8" s="3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47"/>
    </row>
    <row r="9" spans="2:21" ht="15.75" x14ac:dyDescent="0.25">
      <c r="B9" s="131" t="str">
        <f>Índice!B9</f>
        <v>Departamento Administrativo de Planeación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</row>
    <row r="10" spans="2:21" ht="15.75" x14ac:dyDescent="0.25">
      <c r="B10" s="131" t="str">
        <f>Índice!B10</f>
        <v>Subdirección de Prospectiva, Información y Evaluación Estratégica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3"/>
    </row>
    <row r="11" spans="2:21" x14ac:dyDescent="0.2">
      <c r="B11" s="3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47"/>
    </row>
    <row r="12" spans="2:21" x14ac:dyDescent="0.2">
      <c r="B12" s="116" t="s">
        <v>9</v>
      </c>
      <c r="C12" s="117"/>
      <c r="D12" s="117"/>
      <c r="E12" s="117"/>
      <c r="F12" s="117"/>
      <c r="G12" s="117"/>
      <c r="H12" s="117"/>
      <c r="I12" s="118"/>
      <c r="J12" s="174"/>
      <c r="K12" s="174"/>
      <c r="L12" s="174"/>
      <c r="M12" s="174"/>
      <c r="N12" s="175"/>
      <c r="O12" s="175"/>
      <c r="P12" s="175"/>
      <c r="Q12" s="175"/>
      <c r="R12" s="175"/>
      <c r="S12" s="175"/>
      <c r="T12" s="176"/>
      <c r="U12" s="177"/>
    </row>
    <row r="13" spans="2:21" x14ac:dyDescent="0.2">
      <c r="B13" s="119" t="s">
        <v>208</v>
      </c>
      <c r="C13" s="120"/>
      <c r="D13" s="120"/>
      <c r="E13" s="120"/>
      <c r="F13" s="120"/>
      <c r="G13" s="120"/>
      <c r="H13" s="120"/>
      <c r="I13" s="121"/>
      <c r="J13" s="141"/>
      <c r="K13" s="141"/>
      <c r="L13" s="141"/>
      <c r="M13" s="141"/>
      <c r="N13" s="142"/>
      <c r="O13" s="142"/>
      <c r="P13" s="142"/>
      <c r="Q13" s="142"/>
      <c r="R13" s="142"/>
      <c r="S13" s="142"/>
      <c r="T13" s="21"/>
      <c r="U13" s="47"/>
    </row>
    <row r="14" spans="2:21" x14ac:dyDescent="0.2">
      <c r="B14" s="140"/>
      <c r="C14" s="141"/>
      <c r="D14" s="141"/>
      <c r="E14" s="143"/>
      <c r="F14" s="143"/>
      <c r="G14" s="141"/>
      <c r="H14" s="141"/>
      <c r="I14" s="141"/>
      <c r="J14" s="141"/>
      <c r="K14" s="144"/>
      <c r="L14" s="144"/>
      <c r="M14" s="142"/>
      <c r="N14" s="142"/>
      <c r="O14" s="144"/>
      <c r="P14" s="144"/>
      <c r="Q14" s="144"/>
      <c r="R14" s="21"/>
      <c r="S14" s="21"/>
      <c r="T14" s="21"/>
      <c r="U14" s="145" t="s">
        <v>52</v>
      </c>
    </row>
    <row r="15" spans="2:21" x14ac:dyDescent="0.2">
      <c r="B15" s="146" t="s">
        <v>53</v>
      </c>
      <c r="C15" s="147">
        <v>2005</v>
      </c>
      <c r="D15" s="147">
        <v>2006</v>
      </c>
      <c r="E15" s="147">
        <v>2007</v>
      </c>
      <c r="F15" s="147">
        <v>2008</v>
      </c>
      <c r="G15" s="147">
        <v>2009</v>
      </c>
      <c r="H15" s="147">
        <v>2010</v>
      </c>
      <c r="I15" s="147">
        <v>2011</v>
      </c>
      <c r="J15" s="147">
        <v>2012</v>
      </c>
      <c r="K15" s="147">
        <v>2013</v>
      </c>
      <c r="L15" s="147">
        <v>2014</v>
      </c>
      <c r="M15" s="147">
        <v>2015</v>
      </c>
      <c r="N15" s="147">
        <v>2016</v>
      </c>
      <c r="O15" s="147">
        <v>2017</v>
      </c>
      <c r="P15" s="147">
        <v>2018</v>
      </c>
      <c r="Q15" s="147">
        <v>2019</v>
      </c>
      <c r="R15" s="148">
        <v>2020</v>
      </c>
      <c r="S15" s="148">
        <v>2021</v>
      </c>
      <c r="T15" s="149">
        <v>2022</v>
      </c>
      <c r="U15" s="150" t="s">
        <v>201</v>
      </c>
    </row>
    <row r="16" spans="2:21" x14ac:dyDescent="0.2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57"/>
      <c r="T16" s="153"/>
      <c r="U16" s="154"/>
    </row>
    <row r="17" spans="2:21" x14ac:dyDescent="0.2">
      <c r="B17" s="155" t="s">
        <v>54</v>
      </c>
      <c r="C17" s="57">
        <v>37889485.887557603</v>
      </c>
      <c r="D17" s="57">
        <v>43421427.486497581</v>
      </c>
      <c r="E17" s="57">
        <v>49232707.683437474</v>
      </c>
      <c r="F17" s="57">
        <v>55406783.079751424</v>
      </c>
      <c r="G17" s="57">
        <v>61348862.549570173</v>
      </c>
      <c r="H17" s="57">
        <v>67266587.305169955</v>
      </c>
      <c r="I17" s="57">
        <v>77663287.489360973</v>
      </c>
      <c r="J17" s="57">
        <v>83894618.72217609</v>
      </c>
      <c r="K17" s="57">
        <v>89696310.474894047</v>
      </c>
      <c r="L17" s="57">
        <v>97184059.173091695</v>
      </c>
      <c r="M17" s="57">
        <v>108203758.42812555</v>
      </c>
      <c r="N17" s="57">
        <v>116310832.30090038</v>
      </c>
      <c r="O17" s="57">
        <v>123280002.93134929</v>
      </c>
      <c r="P17" s="57">
        <v>131882654.30038935</v>
      </c>
      <c r="Q17" s="57">
        <v>143207280.99613318</v>
      </c>
      <c r="R17" s="57">
        <v>133286113.66447411</v>
      </c>
      <c r="S17" s="57">
        <v>161664736.32689232</v>
      </c>
      <c r="T17" s="153">
        <v>196962581.94779468</v>
      </c>
      <c r="U17" s="154">
        <v>214942253.62603664</v>
      </c>
    </row>
    <row r="18" spans="2:21" x14ac:dyDescent="0.2">
      <c r="B18" s="155" t="s">
        <v>55</v>
      </c>
      <c r="C18" s="57">
        <v>16769356.897234088</v>
      </c>
      <c r="D18" s="57">
        <v>19551029.448525958</v>
      </c>
      <c r="E18" s="57">
        <v>21968380.465915002</v>
      </c>
      <c r="F18" s="57">
        <v>24906139.308757354</v>
      </c>
      <c r="G18" s="57">
        <v>28267177.014538944</v>
      </c>
      <c r="H18" s="57">
        <v>31207378.327214405</v>
      </c>
      <c r="I18" s="57">
        <v>36479461.322554559</v>
      </c>
      <c r="J18" s="57">
        <v>39410455.949036166</v>
      </c>
      <c r="K18" s="57">
        <v>41369325.061189115</v>
      </c>
      <c r="L18" s="57">
        <v>45304715.072548695</v>
      </c>
      <c r="M18" s="57">
        <v>51532418.538788974</v>
      </c>
      <c r="N18" s="57">
        <v>55111768.776607275</v>
      </c>
      <c r="O18" s="57">
        <v>57612934.077109449</v>
      </c>
      <c r="P18" s="57">
        <v>61447485.935295723</v>
      </c>
      <c r="Q18" s="57">
        <v>66416653.796619207</v>
      </c>
      <c r="R18" s="57">
        <v>60910563.860793166</v>
      </c>
      <c r="S18" s="57">
        <v>74465209.089497909</v>
      </c>
      <c r="T18" s="153">
        <v>92789711.7905076</v>
      </c>
      <c r="U18" s="154">
        <v>99661240.24603197</v>
      </c>
    </row>
    <row r="19" spans="2:21" x14ac:dyDescent="0.2">
      <c r="B19" s="155" t="s">
        <v>56</v>
      </c>
      <c r="C19" s="57">
        <v>21120128.990323462</v>
      </c>
      <c r="D19" s="57">
        <v>23870398.03797162</v>
      </c>
      <c r="E19" s="57">
        <v>27264327.21752248</v>
      </c>
      <c r="F19" s="57">
        <v>30500643.77099406</v>
      </c>
      <c r="G19" s="57">
        <v>33081685.535031226</v>
      </c>
      <c r="H19" s="57">
        <v>36059208.977955528</v>
      </c>
      <c r="I19" s="57">
        <v>41183826.166806392</v>
      </c>
      <c r="J19" s="57">
        <v>44484162.773139916</v>
      </c>
      <c r="K19" s="57">
        <v>48326985.413704932</v>
      </c>
      <c r="L19" s="57">
        <v>51879344.100543007</v>
      </c>
      <c r="M19" s="57">
        <v>56671339.889336571</v>
      </c>
      <c r="N19" s="57">
        <v>61199063.524293087</v>
      </c>
      <c r="O19" s="57">
        <v>65667068.854239844</v>
      </c>
      <c r="P19" s="57">
        <v>70435168.365093648</v>
      </c>
      <c r="Q19" s="57">
        <v>76790627.199513972</v>
      </c>
      <c r="R19" s="57">
        <v>72375549.803680927</v>
      </c>
      <c r="S19" s="57">
        <v>87199527.237394437</v>
      </c>
      <c r="T19" s="153">
        <v>104172870.15728709</v>
      </c>
      <c r="U19" s="154">
        <v>115281013.3800047</v>
      </c>
    </row>
    <row r="20" spans="2:21" x14ac:dyDescent="0.2">
      <c r="B20" s="155" t="s">
        <v>57</v>
      </c>
      <c r="C20" s="57">
        <v>8037299.1499972967</v>
      </c>
      <c r="D20" s="57">
        <v>9177635.5848346762</v>
      </c>
      <c r="E20" s="57">
        <v>10372565.874260906</v>
      </c>
      <c r="F20" s="57">
        <v>11439407.607902905</v>
      </c>
      <c r="G20" s="57">
        <v>12788779.359269172</v>
      </c>
      <c r="H20" s="57">
        <v>13984783.328030564</v>
      </c>
      <c r="I20" s="57">
        <v>15831193.564481156</v>
      </c>
      <c r="J20" s="57">
        <v>17785638.264228988</v>
      </c>
      <c r="K20" s="57">
        <v>19514026.417422712</v>
      </c>
      <c r="L20" s="57">
        <v>21530587.471861038</v>
      </c>
      <c r="M20" s="57">
        <v>23774800.593499634</v>
      </c>
      <c r="N20" s="57">
        <v>26116129.741589647</v>
      </c>
      <c r="O20" s="57">
        <v>28531780.443324357</v>
      </c>
      <c r="P20" s="57">
        <v>31303912.723683175</v>
      </c>
      <c r="Q20" s="57">
        <v>34470429.771435492</v>
      </c>
      <c r="R20" s="57">
        <v>35593641.041344285</v>
      </c>
      <c r="S20" s="57">
        <v>40247569.320418403</v>
      </c>
      <c r="T20" s="153">
        <v>46541588.395702481</v>
      </c>
      <c r="U20" s="154">
        <v>54528503.487694032</v>
      </c>
    </row>
    <row r="21" spans="2:21" x14ac:dyDescent="0.2">
      <c r="B21" s="155" t="s">
        <v>237</v>
      </c>
      <c r="C21" s="57">
        <v>448871.01355807192</v>
      </c>
      <c r="D21" s="57">
        <v>543482.15621128876</v>
      </c>
      <c r="E21" s="57">
        <v>635447.01147356338</v>
      </c>
      <c r="F21" s="57">
        <v>754235.81362160004</v>
      </c>
      <c r="G21" s="57">
        <v>875711.74063551472</v>
      </c>
      <c r="H21" s="57">
        <v>1018495.6290286848</v>
      </c>
      <c r="I21" s="57">
        <v>1247904.1153982605</v>
      </c>
      <c r="J21" s="57">
        <v>1482265.8478263854</v>
      </c>
      <c r="K21" s="57">
        <v>1718993.6183784737</v>
      </c>
      <c r="L21" s="57">
        <v>2054520.7302074807</v>
      </c>
      <c r="M21" s="57">
        <v>2480468.0950229974</v>
      </c>
      <c r="N21" s="57">
        <v>2866240.2702524234</v>
      </c>
      <c r="O21" s="57">
        <v>3023210.0912523572</v>
      </c>
      <c r="P21" s="57">
        <v>3263126.1456129136</v>
      </c>
      <c r="Q21" s="57">
        <v>3546885.0010826434</v>
      </c>
      <c r="R21" s="57">
        <v>2824508.1976884985</v>
      </c>
      <c r="S21" s="57">
        <v>3376755.3459816361</v>
      </c>
      <c r="T21" s="153">
        <v>4053102.7944465755</v>
      </c>
      <c r="U21" s="154">
        <v>4535039.0534442244</v>
      </c>
    </row>
    <row r="22" spans="2:21" x14ac:dyDescent="0.2">
      <c r="B22" s="155" t="s">
        <v>58</v>
      </c>
      <c r="C22" s="57">
        <v>12633958.826768095</v>
      </c>
      <c r="D22" s="57">
        <v>14149280.296925656</v>
      </c>
      <c r="E22" s="57">
        <v>16256314.331788003</v>
      </c>
      <c r="F22" s="57">
        <v>18307000.349469561</v>
      </c>
      <c r="G22" s="57">
        <v>19417194.435126543</v>
      </c>
      <c r="H22" s="57">
        <v>21055930.020896286</v>
      </c>
      <c r="I22" s="57">
        <v>24104728.486926988</v>
      </c>
      <c r="J22" s="57">
        <v>25216258.661084536</v>
      </c>
      <c r="K22" s="57">
        <v>27093965.377903737</v>
      </c>
      <c r="L22" s="57">
        <v>28294235.898474496</v>
      </c>
      <c r="M22" s="57">
        <v>30416071.200813945</v>
      </c>
      <c r="N22" s="57">
        <v>32216693.512451019</v>
      </c>
      <c r="O22" s="57">
        <v>34112078.319663122</v>
      </c>
      <c r="P22" s="57">
        <v>35868129.495797552</v>
      </c>
      <c r="Q22" s="57">
        <v>38773312.426995844</v>
      </c>
      <c r="R22" s="57">
        <v>33957400.564648151</v>
      </c>
      <c r="S22" s="57">
        <v>43575202.570994407</v>
      </c>
      <c r="T22" s="153">
        <v>53578178.967138015</v>
      </c>
      <c r="U22" s="154">
        <v>56217470.838866442</v>
      </c>
    </row>
    <row r="23" spans="2:21" x14ac:dyDescent="0.2">
      <c r="B23" s="155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153"/>
      <c r="U23" s="154"/>
    </row>
    <row r="24" spans="2:21" ht="24" x14ac:dyDescent="0.2">
      <c r="B24" s="156" t="s">
        <v>59</v>
      </c>
      <c r="C24" s="57">
        <v>1960917</v>
      </c>
      <c r="D24" s="57">
        <v>2381149.7629868085</v>
      </c>
      <c r="E24" s="57">
        <v>2776922.3025782523</v>
      </c>
      <c r="F24" s="57">
        <v>3026983.6730506765</v>
      </c>
      <c r="G24" s="57">
        <v>3140073.0863799802</v>
      </c>
      <c r="H24" s="57">
        <v>3611346.7958423146</v>
      </c>
      <c r="I24" s="57">
        <v>4415242.558410068</v>
      </c>
      <c r="J24" s="57">
        <v>4784318.8003338045</v>
      </c>
      <c r="K24" s="57">
        <v>4544955.5558388159</v>
      </c>
      <c r="L24" s="57">
        <v>5168982.621424689</v>
      </c>
      <c r="M24" s="57">
        <v>5667133.9889336573</v>
      </c>
      <c r="N24" s="57">
        <v>5902974.5099786483</v>
      </c>
      <c r="O24" s="57">
        <v>6619157.0516162589</v>
      </c>
      <c r="P24" s="57">
        <v>7184184.819220772</v>
      </c>
      <c r="Q24" s="57">
        <v>7931360.8782304283</v>
      </c>
      <c r="R24" s="57">
        <v>7110588.5330864517</v>
      </c>
      <c r="S24" s="57">
        <v>9233698.5379987303</v>
      </c>
      <c r="T24" s="153">
        <v>12225314.926220011</v>
      </c>
      <c r="U24" s="154">
        <v>12858279.095480371</v>
      </c>
    </row>
    <row r="25" spans="2:21" x14ac:dyDescent="0.2">
      <c r="B25" s="155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153"/>
      <c r="U25" s="154"/>
    </row>
    <row r="26" spans="2:21" x14ac:dyDescent="0.2">
      <c r="B26" s="157" t="s">
        <v>60</v>
      </c>
      <c r="C26" s="158">
        <f t="shared" ref="C26:U26" si="0">+C19+C24</f>
        <v>23081045.990323462</v>
      </c>
      <c r="D26" s="158">
        <f t="shared" si="0"/>
        <v>26251547.800958429</v>
      </c>
      <c r="E26" s="158">
        <f t="shared" si="0"/>
        <v>30041249.520100731</v>
      </c>
      <c r="F26" s="158">
        <f t="shared" si="0"/>
        <v>33527627.444044735</v>
      </c>
      <c r="G26" s="158">
        <f t="shared" si="0"/>
        <v>36221758.621411204</v>
      </c>
      <c r="H26" s="158">
        <f t="shared" si="0"/>
        <v>39670555.77379784</v>
      </c>
      <c r="I26" s="158">
        <f t="shared" si="0"/>
        <v>45599068.725216463</v>
      </c>
      <c r="J26" s="158">
        <f t="shared" si="0"/>
        <v>49268481.573473722</v>
      </c>
      <c r="K26" s="158">
        <f t="shared" si="0"/>
        <v>52871940.969543748</v>
      </c>
      <c r="L26" s="158">
        <f t="shared" si="0"/>
        <v>57048326.721967697</v>
      </c>
      <c r="M26" s="158">
        <f t="shared" si="0"/>
        <v>62338473.878270231</v>
      </c>
      <c r="N26" s="158">
        <f t="shared" si="0"/>
        <v>67102038.034271732</v>
      </c>
      <c r="O26" s="158">
        <f t="shared" si="0"/>
        <v>72286225.905856103</v>
      </c>
      <c r="P26" s="158">
        <f t="shared" si="0"/>
        <v>77619353.184314415</v>
      </c>
      <c r="Q26" s="158">
        <f t="shared" si="0"/>
        <v>84721988.077744395</v>
      </c>
      <c r="R26" s="158">
        <f t="shared" si="0"/>
        <v>79486138.336767375</v>
      </c>
      <c r="S26" s="158">
        <f t="shared" si="0"/>
        <v>96433225.775393173</v>
      </c>
      <c r="T26" s="159">
        <f t="shared" si="0"/>
        <v>116398185.08350711</v>
      </c>
      <c r="U26" s="160">
        <f t="shared" si="0"/>
        <v>128139292.47548507</v>
      </c>
    </row>
    <row r="27" spans="2:21" x14ac:dyDescent="0.2"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3"/>
      <c r="U27" s="164"/>
    </row>
    <row r="28" spans="2:21" ht="15" customHeight="1" x14ac:dyDescent="0.2">
      <c r="B28" s="62" t="s">
        <v>26</v>
      </c>
      <c r="C28" s="63"/>
      <c r="D28" s="63"/>
      <c r="E28" s="63"/>
      <c r="F28" s="63"/>
      <c r="G28" s="63"/>
      <c r="H28" s="63"/>
      <c r="I28" s="63"/>
      <c r="J28" s="63"/>
      <c r="K28" s="57"/>
      <c r="L28" s="57"/>
      <c r="M28" s="57"/>
      <c r="N28" s="57"/>
      <c r="O28" s="57"/>
      <c r="P28" s="57"/>
      <c r="Q28" s="57"/>
      <c r="R28" s="57"/>
      <c r="S28" s="57"/>
      <c r="T28" s="21"/>
      <c r="U28" s="47"/>
    </row>
    <row r="29" spans="2:21" x14ac:dyDescent="0.2">
      <c r="B29" s="66" t="s">
        <v>28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21"/>
      <c r="U29" s="47"/>
    </row>
    <row r="30" spans="2:21" x14ac:dyDescent="0.2">
      <c r="B30" s="114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57"/>
      <c r="O30" s="57"/>
      <c r="P30" s="57"/>
      <c r="Q30" s="57"/>
      <c r="R30" s="57"/>
      <c r="S30" s="57"/>
      <c r="T30" s="21"/>
      <c r="U30" s="47"/>
    </row>
    <row r="31" spans="2:21" x14ac:dyDescent="0.2">
      <c r="B31" s="116" t="s">
        <v>10</v>
      </c>
      <c r="C31" s="117"/>
      <c r="D31" s="117"/>
      <c r="E31" s="117"/>
      <c r="F31" s="117"/>
      <c r="G31" s="117"/>
      <c r="H31" s="117"/>
      <c r="I31" s="118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6"/>
      <c r="U31" s="177"/>
    </row>
    <row r="32" spans="2:21" x14ac:dyDescent="0.2">
      <c r="B32" s="125" t="s">
        <v>209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21"/>
      <c r="U32" s="47"/>
    </row>
    <row r="33" spans="2:21" x14ac:dyDescent="0.2">
      <c r="B33" s="167"/>
      <c r="C33" s="142"/>
      <c r="D33" s="142"/>
      <c r="E33" s="168"/>
      <c r="F33" s="168"/>
      <c r="G33" s="142"/>
      <c r="H33" s="142"/>
      <c r="I33" s="142"/>
      <c r="J33" s="142"/>
      <c r="K33" s="142"/>
      <c r="L33" s="142"/>
      <c r="M33" s="142"/>
      <c r="N33" s="142"/>
      <c r="O33" s="144"/>
      <c r="P33" s="144"/>
      <c r="Q33" s="144"/>
      <c r="R33" s="142"/>
      <c r="S33" s="144"/>
      <c r="T33" s="21"/>
      <c r="U33" s="145" t="s">
        <v>52</v>
      </c>
    </row>
    <row r="34" spans="2:21" x14ac:dyDescent="0.2">
      <c r="B34" s="146" t="s">
        <v>53</v>
      </c>
      <c r="C34" s="147">
        <v>2005</v>
      </c>
      <c r="D34" s="147">
        <v>2006</v>
      </c>
      <c r="E34" s="147">
        <v>2007</v>
      </c>
      <c r="F34" s="147">
        <v>2008</v>
      </c>
      <c r="G34" s="147">
        <v>2009</v>
      </c>
      <c r="H34" s="147">
        <v>2010</v>
      </c>
      <c r="I34" s="147">
        <v>2011</v>
      </c>
      <c r="J34" s="147">
        <v>2012</v>
      </c>
      <c r="K34" s="147">
        <v>2013</v>
      </c>
      <c r="L34" s="147">
        <v>2014</v>
      </c>
      <c r="M34" s="147">
        <v>2015</v>
      </c>
      <c r="N34" s="147">
        <v>2016</v>
      </c>
      <c r="O34" s="147">
        <v>2017</v>
      </c>
      <c r="P34" s="147">
        <v>2018</v>
      </c>
      <c r="Q34" s="147">
        <v>2019</v>
      </c>
      <c r="R34" s="147">
        <v>2020</v>
      </c>
      <c r="S34" s="148">
        <v>2021</v>
      </c>
      <c r="T34" s="149">
        <v>2022</v>
      </c>
      <c r="U34" s="150" t="s">
        <v>201</v>
      </c>
    </row>
    <row r="35" spans="2:21" x14ac:dyDescent="0.2">
      <c r="B35" s="151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57"/>
      <c r="O35" s="57"/>
      <c r="P35" s="57"/>
      <c r="Q35" s="57"/>
      <c r="R35" s="57"/>
      <c r="S35" s="57"/>
      <c r="T35" s="153"/>
      <c r="U35" s="154"/>
    </row>
    <row r="36" spans="2:21" x14ac:dyDescent="0.2">
      <c r="B36" s="155" t="s">
        <v>54</v>
      </c>
      <c r="C36" s="57">
        <v>66777694.562378407</v>
      </c>
      <c r="D36" s="57">
        <v>72320633.739809945</v>
      </c>
      <c r="E36" s="57">
        <v>78006793.561925754</v>
      </c>
      <c r="F36" s="57">
        <v>80050188.916866198</v>
      </c>
      <c r="G36" s="57">
        <v>83481656.329686269</v>
      </c>
      <c r="H36" s="57">
        <v>87070145.630815148</v>
      </c>
      <c r="I36" s="57">
        <v>94274004.020197898</v>
      </c>
      <c r="J36" s="57">
        <v>96669207.500552937</v>
      </c>
      <c r="K36" s="57">
        <v>100273054.81525393</v>
      </c>
      <c r="L36" s="57">
        <v>103676656.63921157</v>
      </c>
      <c r="M36" s="57">
        <v>108203758.42812555</v>
      </c>
      <c r="N36" s="57">
        <v>109979639.05519667</v>
      </c>
      <c r="O36" s="57">
        <v>111948831.92939633</v>
      </c>
      <c r="P36" s="57">
        <v>115833623.61305204</v>
      </c>
      <c r="Q36" s="57">
        <v>120322941.8369007</v>
      </c>
      <c r="R36" s="57">
        <v>110374711.82600719</v>
      </c>
      <c r="S36" s="57">
        <v>124941349.98620652</v>
      </c>
      <c r="T36" s="153">
        <v>135732464.14420411</v>
      </c>
      <c r="U36" s="154">
        <v>139055001.50698018</v>
      </c>
    </row>
    <row r="37" spans="2:21" x14ac:dyDescent="0.2">
      <c r="B37" s="155" t="s">
        <v>55</v>
      </c>
      <c r="C37" s="57">
        <v>32086955.214682408</v>
      </c>
      <c r="D37" s="57">
        <v>34938490.196753219</v>
      </c>
      <c r="E37" s="57">
        <v>37579801.385973692</v>
      </c>
      <c r="F37" s="57">
        <v>38300200.553933352</v>
      </c>
      <c r="G37" s="57">
        <v>40526608.417774685</v>
      </c>
      <c r="H37" s="57">
        <v>42304535.651058048</v>
      </c>
      <c r="I37" s="57">
        <v>45988766.533225738</v>
      </c>
      <c r="J37" s="57">
        <v>46653046.152154073</v>
      </c>
      <c r="K37" s="57">
        <v>47854855.329770252</v>
      </c>
      <c r="L37" s="57">
        <v>49255925.184618846</v>
      </c>
      <c r="M37" s="57">
        <v>51532418.538788974</v>
      </c>
      <c r="N37" s="57">
        <v>52043833.567214333</v>
      </c>
      <c r="O37" s="57">
        <v>52796759.323337533</v>
      </c>
      <c r="P37" s="57">
        <v>54697780.206248939</v>
      </c>
      <c r="Q37" s="57">
        <v>57010392.50079383</v>
      </c>
      <c r="R37" s="57">
        <v>51149365.724612325</v>
      </c>
      <c r="S37" s="57">
        <v>58057981.867227323</v>
      </c>
      <c r="T37" s="153">
        <v>64113949.037531205</v>
      </c>
      <c r="U37" s="154">
        <v>66252423.38519673</v>
      </c>
    </row>
    <row r="38" spans="2:21" x14ac:dyDescent="0.2">
      <c r="B38" s="155" t="s">
        <v>56</v>
      </c>
      <c r="C38" s="57">
        <v>34690739.347696021</v>
      </c>
      <c r="D38" s="57">
        <v>37382143.543056734</v>
      </c>
      <c r="E38" s="57">
        <v>40426992.175952092</v>
      </c>
      <c r="F38" s="57">
        <v>41749988.362932861</v>
      </c>
      <c r="G38" s="57">
        <v>42955047.911911562</v>
      </c>
      <c r="H38" s="57">
        <v>44765609.979757108</v>
      </c>
      <c r="I38" s="57">
        <v>48285237.486972131</v>
      </c>
      <c r="J38" s="57">
        <v>50016161.348398894</v>
      </c>
      <c r="K38" s="57">
        <v>52418199.485483684</v>
      </c>
      <c r="L38" s="57">
        <v>54420731.45459272</v>
      </c>
      <c r="M38" s="57">
        <v>56671339.889336571</v>
      </c>
      <c r="N38" s="57">
        <v>57935805.48798234</v>
      </c>
      <c r="O38" s="57">
        <v>59152072.606058791</v>
      </c>
      <c r="P38" s="57">
        <v>61135843.406803079</v>
      </c>
      <c r="Q38" s="57">
        <v>63312549.336106859</v>
      </c>
      <c r="R38" s="57">
        <v>59225346.101394854</v>
      </c>
      <c r="S38" s="57">
        <v>66883368.118979216</v>
      </c>
      <c r="T38" s="153">
        <v>71618515.106672928</v>
      </c>
      <c r="U38" s="154">
        <v>72802578.121783495</v>
      </c>
    </row>
    <row r="39" spans="2:21" x14ac:dyDescent="0.2">
      <c r="B39" s="15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153"/>
      <c r="U39" s="154"/>
    </row>
    <row r="40" spans="2:21" ht="24" x14ac:dyDescent="0.2">
      <c r="B40" s="156" t="s">
        <v>59</v>
      </c>
      <c r="C40" s="57">
        <v>2563510.4574013096</v>
      </c>
      <c r="D40" s="57">
        <v>2895393.8753685225</v>
      </c>
      <c r="E40" s="57">
        <v>3293638.5507671335</v>
      </c>
      <c r="F40" s="57">
        <v>3518246.084735231</v>
      </c>
      <c r="G40" s="57">
        <v>3621733.4079204272</v>
      </c>
      <c r="H40" s="57">
        <v>3986631.4272660837</v>
      </c>
      <c r="I40" s="57">
        <v>4590020.5264196666</v>
      </c>
      <c r="J40" s="57">
        <v>4789676.8969321148</v>
      </c>
      <c r="K40" s="57">
        <v>5107088.4832188273</v>
      </c>
      <c r="L40" s="57">
        <v>5508772.6698325602</v>
      </c>
      <c r="M40" s="57">
        <v>5667133.9889336573</v>
      </c>
      <c r="N40" s="57">
        <v>5816986.6347034648</v>
      </c>
      <c r="O40" s="57">
        <v>5922054.0176165728</v>
      </c>
      <c r="P40" s="57">
        <v>6148267.3189278254</v>
      </c>
      <c r="Q40" s="57">
        <v>6450143.0876661744</v>
      </c>
      <c r="R40" s="57">
        <v>6090985.2563050576</v>
      </c>
      <c r="S40" s="57">
        <v>7230822.0116467532</v>
      </c>
      <c r="T40" s="153">
        <v>8445457.3108243234</v>
      </c>
      <c r="U40" s="154">
        <v>8569885.6166751292</v>
      </c>
    </row>
    <row r="41" spans="2:21" x14ac:dyDescent="0.2">
      <c r="B41" s="155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153"/>
      <c r="U41" s="154"/>
    </row>
    <row r="42" spans="2:21" x14ac:dyDescent="0.2">
      <c r="B42" s="157" t="s">
        <v>60</v>
      </c>
      <c r="C42" s="158">
        <f t="shared" ref="C42:R42" si="1">+C38+C40</f>
        <v>37254249.805097334</v>
      </c>
      <c r="D42" s="158">
        <f t="shared" si="1"/>
        <v>40277537.418425255</v>
      </c>
      <c r="E42" s="158">
        <f t="shared" si="1"/>
        <v>43720630.726719223</v>
      </c>
      <c r="F42" s="158">
        <f t="shared" si="1"/>
        <v>45268234.44766809</v>
      </c>
      <c r="G42" s="158">
        <f t="shared" si="1"/>
        <v>46576781.31983199</v>
      </c>
      <c r="H42" s="158">
        <f t="shared" si="1"/>
        <v>48752241.407023191</v>
      </c>
      <c r="I42" s="158">
        <f t="shared" si="1"/>
        <v>52875258.0133918</v>
      </c>
      <c r="J42" s="158">
        <f t="shared" si="1"/>
        <v>54805838.245331012</v>
      </c>
      <c r="K42" s="158">
        <f t="shared" si="1"/>
        <v>57525287.96870251</v>
      </c>
      <c r="L42" s="158">
        <f t="shared" si="1"/>
        <v>59929504.124425277</v>
      </c>
      <c r="M42" s="158">
        <f t="shared" si="1"/>
        <v>62338473.878270231</v>
      </c>
      <c r="N42" s="158">
        <f t="shared" si="1"/>
        <v>63752792.122685805</v>
      </c>
      <c r="O42" s="158">
        <f t="shared" si="1"/>
        <v>65074126.623675361</v>
      </c>
      <c r="P42" s="158">
        <f t="shared" si="1"/>
        <v>67284110.725730911</v>
      </c>
      <c r="Q42" s="158">
        <f t="shared" si="1"/>
        <v>69762692.423773035</v>
      </c>
      <c r="R42" s="158">
        <f t="shared" si="1"/>
        <v>65316331.357699916</v>
      </c>
      <c r="S42" s="158">
        <f>+S38+S40</f>
        <v>74114190.130625963</v>
      </c>
      <c r="T42" s="159">
        <f t="shared" ref="T42:U42" si="2">+T38+T40</f>
        <v>80063972.417497247</v>
      </c>
      <c r="U42" s="160">
        <f t="shared" si="2"/>
        <v>81372463.738458619</v>
      </c>
    </row>
    <row r="43" spans="2:21" x14ac:dyDescent="0.2">
      <c r="B43" s="161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9"/>
      <c r="U43" s="170"/>
    </row>
    <row r="44" spans="2:21" ht="15" customHeight="1" x14ac:dyDescent="0.2">
      <c r="B44" s="62" t="s">
        <v>48</v>
      </c>
      <c r="C44" s="63"/>
      <c r="D44" s="63"/>
      <c r="E44" s="63"/>
      <c r="F44" s="63"/>
      <c r="G44" s="63"/>
      <c r="H44" s="63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21"/>
      <c r="U44" s="47"/>
    </row>
    <row r="45" spans="2:21" x14ac:dyDescent="0.2">
      <c r="B45" s="66" t="s">
        <v>28</v>
      </c>
      <c r="C45" s="158"/>
      <c r="D45" s="158"/>
      <c r="E45" s="158"/>
      <c r="F45" s="158"/>
      <c r="G45" s="158"/>
      <c r="H45" s="158"/>
      <c r="I45" s="158"/>
      <c r="J45" s="158"/>
      <c r="K45" s="158"/>
      <c r="L45" s="57"/>
      <c r="M45" s="57"/>
      <c r="N45" s="57"/>
      <c r="O45" s="57"/>
      <c r="P45" s="57"/>
      <c r="Q45" s="57"/>
      <c r="R45" s="57"/>
      <c r="S45" s="57"/>
      <c r="T45" s="21"/>
      <c r="U45" s="47"/>
    </row>
    <row r="46" spans="2:21" x14ac:dyDescent="0.2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  <c r="Q46" s="173"/>
      <c r="R46" s="173"/>
      <c r="S46" s="173"/>
      <c r="T46" s="173"/>
      <c r="U46" s="83"/>
    </row>
  </sheetData>
  <mergeCells count="7">
    <mergeCell ref="B28:J28"/>
    <mergeCell ref="B44:H44"/>
    <mergeCell ref="B9:U9"/>
    <mergeCell ref="B10:U10"/>
    <mergeCell ref="B12:I12"/>
    <mergeCell ref="B13:I13"/>
    <mergeCell ref="B31:I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V178"/>
  <sheetViews>
    <sheetView workbookViewId="0">
      <selection activeCell="A17" sqref="A17"/>
    </sheetView>
  </sheetViews>
  <sheetFormatPr baseColWidth="10" defaultColWidth="11.42578125" defaultRowHeight="11.25" x14ac:dyDescent="0.2"/>
  <cols>
    <col min="1" max="1" width="60.7109375" style="224" customWidth="1"/>
    <col min="2" max="2" width="9.28515625" style="224" customWidth="1"/>
    <col min="3" max="7" width="8.7109375" style="224" customWidth="1"/>
    <col min="8" max="8" width="9.5703125" style="224" customWidth="1"/>
    <col min="9" max="9" width="9.5703125" style="224" bestFit="1" customWidth="1"/>
    <col min="10" max="17" width="8.85546875" style="224" customWidth="1"/>
    <col min="18" max="18" width="8.5703125" style="224" customWidth="1"/>
    <col min="19" max="19" width="11.5703125" style="224" bestFit="1" customWidth="1"/>
    <col min="20" max="16384" width="11.42578125" style="224"/>
  </cols>
  <sheetData>
    <row r="3" spans="1:20" x14ac:dyDescent="0.2">
      <c r="A3" s="221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3"/>
    </row>
    <row r="4" spans="1:20" x14ac:dyDescent="0.2">
      <c r="A4" s="22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226"/>
    </row>
    <row r="5" spans="1:20" x14ac:dyDescent="0.2">
      <c r="A5" s="22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226"/>
    </row>
    <row r="6" spans="1:20" x14ac:dyDescent="0.2">
      <c r="A6" s="22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226"/>
    </row>
    <row r="7" spans="1:20" x14ac:dyDescent="0.2">
      <c r="A7" s="22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226"/>
    </row>
    <row r="8" spans="1:20" x14ac:dyDescent="0.2">
      <c r="A8" s="22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226"/>
    </row>
    <row r="9" spans="1:20" x14ac:dyDescent="0.2">
      <c r="A9" s="22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226"/>
    </row>
    <row r="10" spans="1:20" x14ac:dyDescent="0.2">
      <c r="A10" s="22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226"/>
    </row>
    <row r="11" spans="1:20" x14ac:dyDescent="0.2">
      <c r="A11" s="22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226"/>
    </row>
    <row r="12" spans="1:20" x14ac:dyDescent="0.2">
      <c r="A12" s="22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226"/>
    </row>
    <row r="13" spans="1:20" ht="15.75" x14ac:dyDescent="0.25">
      <c r="A13" s="185" t="s">
        <v>0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86"/>
    </row>
    <row r="14" spans="1:20" ht="15.75" x14ac:dyDescent="0.25">
      <c r="A14" s="183" t="s">
        <v>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184"/>
    </row>
    <row r="15" spans="1:20" x14ac:dyDescent="0.2">
      <c r="A15" s="22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226"/>
    </row>
    <row r="16" spans="1:20" ht="12.75" x14ac:dyDescent="0.2">
      <c r="A16" s="116" t="s">
        <v>12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291"/>
    </row>
    <row r="17" spans="1:22" ht="12.75" x14ac:dyDescent="0.2">
      <c r="A17" s="288" t="s">
        <v>210</v>
      </c>
      <c r="B17" s="289"/>
      <c r="C17" s="289"/>
      <c r="D17" s="289"/>
      <c r="E17" s="289"/>
      <c r="F17" s="289"/>
      <c r="G17" s="289"/>
      <c r="H17" s="289"/>
      <c r="I17" s="227"/>
      <c r="J17" s="227"/>
      <c r="K17" s="227"/>
      <c r="L17" s="227"/>
      <c r="M17" s="227"/>
      <c r="N17" s="203"/>
      <c r="O17" s="203"/>
      <c r="P17" s="203"/>
      <c r="Q17" s="203"/>
      <c r="R17" s="105"/>
      <c r="S17" s="105"/>
      <c r="T17" s="226"/>
    </row>
    <row r="18" spans="1:22" x14ac:dyDescent="0.2">
      <c r="A18" s="228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30"/>
      <c r="O18" s="231"/>
      <c r="P18" s="230"/>
      <c r="Q18" s="230"/>
      <c r="R18" s="232"/>
      <c r="S18" s="105"/>
      <c r="T18" s="226"/>
    </row>
    <row r="19" spans="1:22" ht="21.75" customHeight="1" x14ac:dyDescent="0.2">
      <c r="A19" s="233" t="s">
        <v>61</v>
      </c>
      <c r="B19" s="234" t="s">
        <v>62</v>
      </c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5"/>
    </row>
    <row r="20" spans="1:22" x14ac:dyDescent="0.2">
      <c r="A20" s="236"/>
      <c r="B20" s="237">
        <v>2005</v>
      </c>
      <c r="C20" s="237">
        <v>2006</v>
      </c>
      <c r="D20" s="237">
        <v>2007</v>
      </c>
      <c r="E20" s="237">
        <v>2008</v>
      </c>
      <c r="F20" s="237">
        <v>2009</v>
      </c>
      <c r="G20" s="237">
        <v>2010</v>
      </c>
      <c r="H20" s="237">
        <v>2011</v>
      </c>
      <c r="I20" s="237">
        <v>2012</v>
      </c>
      <c r="J20" s="237">
        <v>2013</v>
      </c>
      <c r="K20" s="237">
        <v>2014</v>
      </c>
      <c r="L20" s="238" t="s">
        <v>63</v>
      </c>
      <c r="M20" s="238" t="s">
        <v>64</v>
      </c>
      <c r="N20" s="238">
        <v>2017</v>
      </c>
      <c r="O20" s="238">
        <v>2018</v>
      </c>
      <c r="P20" s="238">
        <v>2019</v>
      </c>
      <c r="Q20" s="239">
        <v>2020</v>
      </c>
      <c r="R20" s="239">
        <v>2021</v>
      </c>
      <c r="S20" s="239">
        <v>2022</v>
      </c>
      <c r="T20" s="240" t="s">
        <v>201</v>
      </c>
    </row>
    <row r="21" spans="1:22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4"/>
      <c r="O21" s="194"/>
      <c r="P21" s="194"/>
      <c r="Q21" s="194"/>
      <c r="R21" s="194"/>
      <c r="S21" s="194"/>
      <c r="T21" s="195"/>
    </row>
    <row r="22" spans="1:22" x14ac:dyDescent="0.2">
      <c r="A22" s="241" t="s">
        <v>65</v>
      </c>
      <c r="B22" s="242">
        <v>122078.98759271241</v>
      </c>
      <c r="C22" s="242">
        <v>129697.33778072818</v>
      </c>
      <c r="D22" s="242">
        <v>135204.25417428918</v>
      </c>
      <c r="E22" s="242">
        <v>142425.60997566953</v>
      </c>
      <c r="F22" s="242">
        <v>145130.58124983404</v>
      </c>
      <c r="G22" s="242">
        <v>154971.97147860227</v>
      </c>
      <c r="H22" s="242">
        <v>161888.20600486113</v>
      </c>
      <c r="I22" s="242">
        <v>168056.35008972377</v>
      </c>
      <c r="J22" s="242">
        <v>165702.07257254972</v>
      </c>
      <c r="K22" s="242">
        <v>187172.97148122318</v>
      </c>
      <c r="L22" s="242">
        <v>201640.55840389599</v>
      </c>
      <c r="M22" s="242">
        <v>280554.17416358343</v>
      </c>
      <c r="N22" s="99">
        <v>351348.24010184029</v>
      </c>
      <c r="O22" s="99">
        <v>312345.54037663277</v>
      </c>
      <c r="P22" s="99">
        <v>343366.92589736317</v>
      </c>
      <c r="Q22" s="99">
        <v>395311.33074693213</v>
      </c>
      <c r="R22" s="99">
        <v>575224.37189132418</v>
      </c>
      <c r="S22" s="99">
        <v>803269.76228228037</v>
      </c>
      <c r="T22" s="243">
        <v>705315.97232344677</v>
      </c>
      <c r="V22" s="244"/>
    </row>
    <row r="23" spans="1:22" x14ac:dyDescent="0.2">
      <c r="A23" s="241" t="s">
        <v>66</v>
      </c>
      <c r="B23" s="242">
        <v>5651.2113556625673</v>
      </c>
      <c r="C23" s="242">
        <v>8673.8545229346055</v>
      </c>
      <c r="D23" s="242">
        <v>12543.207061149249</v>
      </c>
      <c r="E23" s="242">
        <v>14466.689536085352</v>
      </c>
      <c r="F23" s="242">
        <v>17015.207999135411</v>
      </c>
      <c r="G23" s="242">
        <v>19383.225982927877</v>
      </c>
      <c r="H23" s="242">
        <v>28299.415661367533</v>
      </c>
      <c r="I23" s="242">
        <v>23679.784335525364</v>
      </c>
      <c r="J23" s="242">
        <v>38947.872779263991</v>
      </c>
      <c r="K23" s="242">
        <v>47546.703798801136</v>
      </c>
      <c r="L23" s="242">
        <v>65943.43366503017</v>
      </c>
      <c r="M23" s="242">
        <v>70606.370352858736</v>
      </c>
      <c r="N23" s="99">
        <v>74050.252613535878</v>
      </c>
      <c r="O23" s="99">
        <v>67412.311763298974</v>
      </c>
      <c r="P23" s="99">
        <v>66485.116702664236</v>
      </c>
      <c r="Q23" s="99">
        <v>56792.884040043748</v>
      </c>
      <c r="R23" s="99">
        <v>80818.9700645946</v>
      </c>
      <c r="S23" s="99">
        <v>99410.562567712695</v>
      </c>
      <c r="T23" s="243">
        <v>87578.577741011017</v>
      </c>
      <c r="V23" s="244"/>
    </row>
    <row r="24" spans="1:22" x14ac:dyDescent="0.2">
      <c r="A24" s="241" t="s">
        <v>67</v>
      </c>
      <c r="B24" s="242">
        <v>4810300.8172250353</v>
      </c>
      <c r="C24" s="242">
        <v>5239772.9363873005</v>
      </c>
      <c r="D24" s="242">
        <v>5571783.6381850811</v>
      </c>
      <c r="E24" s="242">
        <v>5871423.3493923172</v>
      </c>
      <c r="F24" s="242">
        <v>6102969.308737576</v>
      </c>
      <c r="G24" s="242">
        <v>6447469.2377292048</v>
      </c>
      <c r="H24" s="242">
        <v>7590941.0080014095</v>
      </c>
      <c r="I24" s="242">
        <v>7365772.5826285891</v>
      </c>
      <c r="J24" s="242">
        <v>7892910.7937873546</v>
      </c>
      <c r="K24" s="242">
        <v>8032842.4853785653</v>
      </c>
      <c r="L24" s="242">
        <v>7794282.6213623416</v>
      </c>
      <c r="M24" s="242">
        <v>7951693.7070216052</v>
      </c>
      <c r="N24" s="99">
        <v>8249553.1816497594</v>
      </c>
      <c r="O24" s="99">
        <v>8320867.6457522754</v>
      </c>
      <c r="P24" s="99">
        <v>8641611.0607076008</v>
      </c>
      <c r="Q24" s="99">
        <v>8291220.6141568273</v>
      </c>
      <c r="R24" s="99">
        <v>10339743.173984144</v>
      </c>
      <c r="S24" s="99">
        <v>13045325.000825748</v>
      </c>
      <c r="T24" s="243">
        <v>13402871.153066786</v>
      </c>
      <c r="V24" s="244"/>
    </row>
    <row r="25" spans="1:22" ht="22.5" x14ac:dyDescent="0.2">
      <c r="A25" s="245" t="s">
        <v>68</v>
      </c>
      <c r="B25" s="242">
        <v>863971.40419177304</v>
      </c>
      <c r="C25" s="242">
        <v>924517.35297121597</v>
      </c>
      <c r="D25" s="242">
        <v>1005593.2401970688</v>
      </c>
      <c r="E25" s="242">
        <v>1166981.2149861448</v>
      </c>
      <c r="F25" s="242">
        <v>1318198.2141164511</v>
      </c>
      <c r="G25" s="242">
        <v>1465566.9065188929</v>
      </c>
      <c r="H25" s="242">
        <v>1807959.8594692261</v>
      </c>
      <c r="I25" s="242">
        <v>1853809.9612831296</v>
      </c>
      <c r="J25" s="242">
        <v>1738501.7697196333</v>
      </c>
      <c r="K25" s="242">
        <v>1711663.385340516</v>
      </c>
      <c r="L25" s="242">
        <v>1790708.3567613105</v>
      </c>
      <c r="M25" s="242">
        <v>1965580.6662398209</v>
      </c>
      <c r="N25" s="99">
        <v>1979719.7341332524</v>
      </c>
      <c r="O25" s="99">
        <v>2046273.0996890552</v>
      </c>
      <c r="P25" s="99">
        <v>2314262.1282664081</v>
      </c>
      <c r="Q25" s="99">
        <v>2376016.292694841</v>
      </c>
      <c r="R25" s="99">
        <v>2513835.9873725926</v>
      </c>
      <c r="S25" s="99">
        <v>2987764.5355953365</v>
      </c>
      <c r="T25" s="243">
        <v>3435458.4902313417</v>
      </c>
      <c r="V25" s="244"/>
    </row>
    <row r="26" spans="1:22" x14ac:dyDescent="0.2">
      <c r="A26" s="245" t="s">
        <v>69</v>
      </c>
      <c r="B26" s="242">
        <v>1035527.3171607335</v>
      </c>
      <c r="C26" s="242">
        <v>1311192.9970542821</v>
      </c>
      <c r="D26" s="242">
        <v>2009359.2218342759</v>
      </c>
      <c r="E26" s="242">
        <v>1891085.5692961304</v>
      </c>
      <c r="F26" s="242">
        <v>1949502.844880492</v>
      </c>
      <c r="G26" s="242">
        <v>2008893.619088748</v>
      </c>
      <c r="H26" s="242">
        <v>2460873.1042467896</v>
      </c>
      <c r="I26" s="242">
        <v>2491578.2182484251</v>
      </c>
      <c r="J26" s="242">
        <v>3408508.8722107057</v>
      </c>
      <c r="K26" s="242">
        <v>3262560.1692590453</v>
      </c>
      <c r="L26" s="242">
        <v>4037456.8278265623</v>
      </c>
      <c r="M26" s="242">
        <v>4213908.345422714</v>
      </c>
      <c r="N26" s="99">
        <v>4790245.0141295828</v>
      </c>
      <c r="O26" s="99">
        <v>4947199.8522696029</v>
      </c>
      <c r="P26" s="99">
        <v>5753654.0549834752</v>
      </c>
      <c r="Q26" s="99">
        <v>3964957.1362602613</v>
      </c>
      <c r="R26" s="99">
        <v>5637871.0733628422</v>
      </c>
      <c r="S26" s="99">
        <v>6448532.8641759977</v>
      </c>
      <c r="T26" s="243">
        <v>9049412.9608348981</v>
      </c>
      <c r="V26" s="244"/>
    </row>
    <row r="27" spans="1:22" ht="22.5" x14ac:dyDescent="0.2">
      <c r="A27" s="245" t="s">
        <v>70</v>
      </c>
      <c r="B27" s="242">
        <v>2473153.927832826</v>
      </c>
      <c r="C27" s="242">
        <v>2911801.9784973823</v>
      </c>
      <c r="D27" s="242">
        <v>3273437.2417705981</v>
      </c>
      <c r="E27" s="242">
        <v>3649068.0081052724</v>
      </c>
      <c r="F27" s="242">
        <v>3866129.1788517763</v>
      </c>
      <c r="G27" s="242">
        <v>4219688.81072581</v>
      </c>
      <c r="H27" s="242">
        <v>4921131.3171779923</v>
      </c>
      <c r="I27" s="242">
        <v>5197197.3223211169</v>
      </c>
      <c r="J27" s="242">
        <v>5248539.5257729543</v>
      </c>
      <c r="K27" s="242">
        <v>5714359.4472090229</v>
      </c>
      <c r="L27" s="242">
        <v>6519404.0537035968</v>
      </c>
      <c r="M27" s="242">
        <v>7634250.6383279478</v>
      </c>
      <c r="N27" s="99">
        <v>7842219.487493813</v>
      </c>
      <c r="O27" s="99">
        <v>8252919.2381212302</v>
      </c>
      <c r="P27" s="99">
        <v>9188929.2047028858</v>
      </c>
      <c r="Q27" s="99">
        <v>9027955.7323236205</v>
      </c>
      <c r="R27" s="99">
        <v>13039482.537738904</v>
      </c>
      <c r="S27" s="99">
        <v>16766610.049807262</v>
      </c>
      <c r="T27" s="243">
        <v>16620908.871324908</v>
      </c>
      <c r="V27" s="244"/>
    </row>
    <row r="28" spans="1:22" x14ac:dyDescent="0.2">
      <c r="A28" s="241" t="s">
        <v>71</v>
      </c>
      <c r="B28" s="242">
        <v>722623.81662370323</v>
      </c>
      <c r="C28" s="242">
        <v>794304.53105533007</v>
      </c>
      <c r="D28" s="242">
        <v>1040100.3713937304</v>
      </c>
      <c r="E28" s="242">
        <v>1299145.8225756884</v>
      </c>
      <c r="F28" s="242">
        <v>1523661.1515283722</v>
      </c>
      <c r="G28" s="242">
        <v>1649639.4495844704</v>
      </c>
      <c r="H28" s="242">
        <v>1879260.3335787447</v>
      </c>
      <c r="I28" s="242">
        <v>1776853.4142926591</v>
      </c>
      <c r="J28" s="242">
        <v>1985046.1719847457</v>
      </c>
      <c r="K28" s="242">
        <v>2178650.4643427138</v>
      </c>
      <c r="L28" s="242">
        <v>2444153.3431184315</v>
      </c>
      <c r="M28" s="242">
        <v>2746896.2038404285</v>
      </c>
      <c r="N28" s="99">
        <v>2666771.069213551</v>
      </c>
      <c r="O28" s="99">
        <v>3239201.6303271572</v>
      </c>
      <c r="P28" s="99">
        <v>3329331.6693724669</v>
      </c>
      <c r="Q28" s="99">
        <v>3014132.2759302696</v>
      </c>
      <c r="R28" s="99">
        <v>3356330.7010153807</v>
      </c>
      <c r="S28" s="99">
        <v>3962519.7263038089</v>
      </c>
      <c r="T28" s="243">
        <v>4269907.5822730605</v>
      </c>
      <c r="V28" s="244"/>
    </row>
    <row r="29" spans="1:22" x14ac:dyDescent="0.2">
      <c r="A29" s="241" t="s">
        <v>72</v>
      </c>
      <c r="B29" s="242">
        <v>647732.22212530929</v>
      </c>
      <c r="C29" s="242">
        <v>764353.09242574289</v>
      </c>
      <c r="D29" s="242">
        <v>934975.52206668793</v>
      </c>
      <c r="E29" s="242">
        <v>1075332.8664300875</v>
      </c>
      <c r="F29" s="242">
        <v>1204967.1142642947</v>
      </c>
      <c r="G29" s="242">
        <v>1363201.128051311</v>
      </c>
      <c r="H29" s="242">
        <v>1490744.9482933176</v>
      </c>
      <c r="I29" s="242">
        <v>1710445.459119552</v>
      </c>
      <c r="J29" s="242">
        <v>1991398.9800340552</v>
      </c>
      <c r="K29" s="242">
        <v>2183300.5602914412</v>
      </c>
      <c r="L29" s="242">
        <v>2561801.1726745376</v>
      </c>
      <c r="M29" s="242">
        <v>2864556.2979726898</v>
      </c>
      <c r="N29" s="99">
        <v>3283649.4008005168</v>
      </c>
      <c r="O29" s="99">
        <v>3634093.929326267</v>
      </c>
      <c r="P29" s="99">
        <v>3971462.9804932415</v>
      </c>
      <c r="Q29" s="99">
        <v>2582254.8253227659</v>
      </c>
      <c r="R29" s="99">
        <v>3708304.7748798723</v>
      </c>
      <c r="S29" s="99">
        <v>5900548.3237868492</v>
      </c>
      <c r="T29" s="243">
        <v>7437262.2002621768</v>
      </c>
      <c r="V29" s="244"/>
    </row>
    <row r="30" spans="1:22" x14ac:dyDescent="0.2">
      <c r="A30" s="246" t="s">
        <v>73</v>
      </c>
      <c r="B30" s="242">
        <v>791659.41518338199</v>
      </c>
      <c r="C30" s="242">
        <v>930304.69682735647</v>
      </c>
      <c r="D30" s="242">
        <v>1029040.6655270862</v>
      </c>
      <c r="E30" s="242">
        <v>1316587.1705375158</v>
      </c>
      <c r="F30" s="242">
        <v>1390115.1394830656</v>
      </c>
      <c r="G30" s="242">
        <v>1541749.5964722612</v>
      </c>
      <c r="H30" s="242">
        <v>1798674.0733110886</v>
      </c>
      <c r="I30" s="242">
        <v>2011797.4761560108</v>
      </c>
      <c r="J30" s="242">
        <v>2335620.2640959993</v>
      </c>
      <c r="K30" s="242">
        <v>2648193.3653434701</v>
      </c>
      <c r="L30" s="242">
        <v>2843956.5733768698</v>
      </c>
      <c r="M30" s="242">
        <v>2936430.2303682799</v>
      </c>
      <c r="N30" s="242">
        <v>3309297.615363237</v>
      </c>
      <c r="O30" s="99">
        <v>3383911.303126751</v>
      </c>
      <c r="P30" s="99">
        <v>3589464.9181708097</v>
      </c>
      <c r="Q30" s="99">
        <v>3702968.4576809714</v>
      </c>
      <c r="R30" s="99">
        <v>3327257.9680587817</v>
      </c>
      <c r="S30" s="99">
        <v>3079272.5929259481</v>
      </c>
      <c r="T30" s="243">
        <v>2866750.2130282968</v>
      </c>
      <c r="V30" s="244"/>
    </row>
    <row r="31" spans="1:22" x14ac:dyDescent="0.2">
      <c r="A31" s="241" t="s">
        <v>74</v>
      </c>
      <c r="B31" s="242">
        <v>1283842.1016587089</v>
      </c>
      <c r="C31" s="242">
        <v>1366529.39740662</v>
      </c>
      <c r="D31" s="242">
        <v>1639429.9542482065</v>
      </c>
      <c r="E31" s="242">
        <v>2081841.8523292954</v>
      </c>
      <c r="F31" s="242">
        <v>2110097.7946034241</v>
      </c>
      <c r="G31" s="242">
        <v>2468770.0756675918</v>
      </c>
      <c r="H31" s="242">
        <v>2761806.87132781</v>
      </c>
      <c r="I31" s="242">
        <v>3299232.7042724425</v>
      </c>
      <c r="J31" s="242">
        <v>3540785.589122266</v>
      </c>
      <c r="K31" s="242">
        <v>3958254.6623828639</v>
      </c>
      <c r="L31" s="242">
        <v>4420529.4623708138</v>
      </c>
      <c r="M31" s="242">
        <v>4350079.821998395</v>
      </c>
      <c r="N31" s="99">
        <v>4721844.2820108943</v>
      </c>
      <c r="O31" s="99">
        <v>5226787.4757526806</v>
      </c>
      <c r="P31" s="99">
        <v>5901820.7388102887</v>
      </c>
      <c r="Q31" s="99">
        <v>6216560.3589334069</v>
      </c>
      <c r="R31" s="99">
        <v>7257873.552631082</v>
      </c>
      <c r="S31" s="99">
        <v>9250298.3227255624</v>
      </c>
      <c r="T31" s="243">
        <v>10035344.600573406</v>
      </c>
      <c r="V31" s="244"/>
    </row>
    <row r="32" spans="1:22" x14ac:dyDescent="0.2">
      <c r="A32" s="241" t="s">
        <v>75</v>
      </c>
      <c r="B32" s="242">
        <v>2278110.3243445354</v>
      </c>
      <c r="C32" s="242">
        <v>2570588.5996826952</v>
      </c>
      <c r="D32" s="242">
        <v>2942978.3050404731</v>
      </c>
      <c r="E32" s="242">
        <v>3356557.6171925683</v>
      </c>
      <c r="F32" s="242">
        <v>3734469.5070980391</v>
      </c>
      <c r="G32" s="242">
        <v>4166049.4013801073</v>
      </c>
      <c r="H32" s="242">
        <v>4663670.0655489964</v>
      </c>
      <c r="I32" s="242">
        <v>5320213.6875003865</v>
      </c>
      <c r="J32" s="242">
        <v>5671747.1571211508</v>
      </c>
      <c r="K32" s="242">
        <v>6263618.041348327</v>
      </c>
      <c r="L32" s="242">
        <v>6846480.6153090168</v>
      </c>
      <c r="M32" s="242">
        <v>7304322.9952386906</v>
      </c>
      <c r="N32" s="99">
        <v>7781590.8683079295</v>
      </c>
      <c r="O32" s="99">
        <v>8320532.7817084147</v>
      </c>
      <c r="P32" s="99">
        <v>8713895.9287313074</v>
      </c>
      <c r="Q32" s="99">
        <v>8723507.1070544031</v>
      </c>
      <c r="R32" s="99">
        <v>9377418.5736775585</v>
      </c>
      <c r="S32" s="99">
        <v>9756490.5973246023</v>
      </c>
      <c r="T32" s="243">
        <v>10892982.487966079</v>
      </c>
      <c r="V32" s="244"/>
    </row>
    <row r="33" spans="1:22" ht="22.5" x14ac:dyDescent="0.2">
      <c r="A33" s="241" t="s">
        <v>76</v>
      </c>
      <c r="B33" s="242">
        <v>2487768.6218562974</v>
      </c>
      <c r="C33" s="242">
        <v>2873066.8565282812</v>
      </c>
      <c r="D33" s="242">
        <v>3246486.7147018127</v>
      </c>
      <c r="E33" s="242">
        <v>3720510.5537341526</v>
      </c>
      <c r="F33" s="242">
        <v>4135441.0571398735</v>
      </c>
      <c r="G33" s="242">
        <v>4478829.7806601692</v>
      </c>
      <c r="H33" s="242">
        <v>4965776.3453096226</v>
      </c>
      <c r="I33" s="242">
        <v>5780839.3485890161</v>
      </c>
      <c r="J33" s="242">
        <v>6128956.4292711448</v>
      </c>
      <c r="K33" s="242">
        <v>6636325.9045303166</v>
      </c>
      <c r="L33" s="242">
        <v>7082874.9236903768</v>
      </c>
      <c r="M33" s="242">
        <v>7826600.1497562267</v>
      </c>
      <c r="N33" s="99">
        <v>8471873.6040474642</v>
      </c>
      <c r="O33" s="99">
        <v>9296771.0474926643</v>
      </c>
      <c r="P33" s="99">
        <v>10065325.825552434</v>
      </c>
      <c r="Q33" s="99">
        <v>10150753.602865551</v>
      </c>
      <c r="R33" s="99">
        <v>12148217.364657966</v>
      </c>
      <c r="S33" s="99">
        <v>14467283.664822213</v>
      </c>
      <c r="T33" s="243">
        <v>16030507.536748229</v>
      </c>
      <c r="V33" s="244"/>
    </row>
    <row r="34" spans="1:22" ht="22.5" x14ac:dyDescent="0.2">
      <c r="A34" s="241" t="s">
        <v>77</v>
      </c>
      <c r="B34" s="242">
        <v>1725523</v>
      </c>
      <c r="C34" s="242">
        <v>1876763.8214718741</v>
      </c>
      <c r="D34" s="242">
        <v>1885317.3595841583</v>
      </c>
      <c r="E34" s="242">
        <v>1970046.3533679524</v>
      </c>
      <c r="F34" s="242">
        <v>2103795.1174561149</v>
      </c>
      <c r="G34" s="242">
        <v>2236999.3625968182</v>
      </c>
      <c r="H34" s="242">
        <v>2406169.6003390299</v>
      </c>
      <c r="I34" s="242">
        <v>2557054.5241887406</v>
      </c>
      <c r="J34" s="242">
        <v>2599168.6572522772</v>
      </c>
      <c r="K34" s="242">
        <v>2729464.4428488677</v>
      </c>
      <c r="L34" s="242">
        <v>2799334.4811214404</v>
      </c>
      <c r="M34" s="242">
        <v>3084057.3863242078</v>
      </c>
      <c r="N34" s="99">
        <v>3406329.0714735431</v>
      </c>
      <c r="O34" s="99">
        <v>3790763.4268501969</v>
      </c>
      <c r="P34" s="99">
        <v>4188487.2875777162</v>
      </c>
      <c r="Q34" s="99">
        <v>4409080.5283468859</v>
      </c>
      <c r="R34" s="99">
        <v>4791591.1954861283</v>
      </c>
      <c r="S34" s="99">
        <v>5195049.2472814322</v>
      </c>
      <c r="T34" s="243">
        <v>5970611.5869563762</v>
      </c>
      <c r="V34" s="244"/>
    </row>
    <row r="35" spans="1:22" x14ac:dyDescent="0.2">
      <c r="A35" s="241" t="s">
        <v>78</v>
      </c>
      <c r="B35" s="242">
        <v>579955.880590418</v>
      </c>
      <c r="C35" s="242">
        <v>666012.14722358226</v>
      </c>
      <c r="D35" s="242">
        <v>761191.03810065601</v>
      </c>
      <c r="E35" s="242">
        <v>898301.71764187573</v>
      </c>
      <c r="F35" s="242">
        <v>1067357.8719936016</v>
      </c>
      <c r="G35" s="242">
        <v>1183841.465378358</v>
      </c>
      <c r="H35" s="242">
        <v>1355246.7931479663</v>
      </c>
      <c r="I35" s="242">
        <v>1594806.4348885557</v>
      </c>
      <c r="J35" s="242">
        <v>1928783.7297552289</v>
      </c>
      <c r="K35" s="242">
        <v>2245383.8286438282</v>
      </c>
      <c r="L35" s="242">
        <v>2648679.363317016</v>
      </c>
      <c r="M35" s="242">
        <v>2858334.1278615342</v>
      </c>
      <c r="N35" s="99">
        <v>3131636.9499663608</v>
      </c>
      <c r="O35" s="99">
        <v>3471011.2051409706</v>
      </c>
      <c r="P35" s="99">
        <v>3759646.6220148886</v>
      </c>
      <c r="Q35" s="99">
        <v>3179756.5994020086</v>
      </c>
      <c r="R35" s="99">
        <v>3364542.4451528084</v>
      </c>
      <c r="S35" s="99">
        <v>3563147.1053416552</v>
      </c>
      <c r="T35" s="243">
        <v>4096904.521789263</v>
      </c>
      <c r="V35" s="244"/>
    </row>
    <row r="36" spans="1:22" x14ac:dyDescent="0.2">
      <c r="A36" s="241" t="s">
        <v>79</v>
      </c>
      <c r="B36" s="242">
        <v>670895.62622944952</v>
      </c>
      <c r="C36" s="242">
        <v>787443.73019548715</v>
      </c>
      <c r="D36" s="242">
        <v>939726.18851332972</v>
      </c>
      <c r="E36" s="242">
        <v>1079586.2153582464</v>
      </c>
      <c r="F36" s="242">
        <v>1326025.5435814173</v>
      </c>
      <c r="G36" s="242">
        <v>1441754.0242790573</v>
      </c>
      <c r="H36" s="242">
        <v>1589160.3986568544</v>
      </c>
      <c r="I36" s="242">
        <v>1882828.66973939</v>
      </c>
      <c r="J36" s="242">
        <v>2158138.7309946548</v>
      </c>
      <c r="K36" s="242">
        <v>2448794.5897571892</v>
      </c>
      <c r="L36" s="242">
        <v>2750986.916441387</v>
      </c>
      <c r="M36" s="242">
        <v>3136633.7060127724</v>
      </c>
      <c r="N36" s="99">
        <v>3568922.7988751694</v>
      </c>
      <c r="O36" s="99">
        <v>3825630.171975255</v>
      </c>
      <c r="P36" s="99">
        <v>4243631.9930130094</v>
      </c>
      <c r="Q36" s="99">
        <v>4523153.117027604</v>
      </c>
      <c r="R36" s="99">
        <v>5203317.4173642201</v>
      </c>
      <c r="S36" s="99">
        <v>5752133.0527934823</v>
      </c>
      <c r="T36" s="243">
        <v>6744103.0125659844</v>
      </c>
      <c r="V36" s="244"/>
    </row>
    <row r="37" spans="1:22" ht="22.5" x14ac:dyDescent="0.2">
      <c r="A37" s="241" t="s">
        <v>80</v>
      </c>
      <c r="B37" s="242">
        <v>621334.31635291735</v>
      </c>
      <c r="C37" s="242">
        <v>715374.70794080815</v>
      </c>
      <c r="D37" s="242">
        <v>837160.29512387072</v>
      </c>
      <c r="E37" s="242">
        <v>967283.16053506383</v>
      </c>
      <c r="F37" s="242">
        <v>1086809.9020477587</v>
      </c>
      <c r="G37" s="242">
        <v>1212400.9223612081</v>
      </c>
      <c r="H37" s="242">
        <v>1302223.8267313279</v>
      </c>
      <c r="I37" s="242">
        <v>1449996.8354866449</v>
      </c>
      <c r="J37" s="242">
        <v>1494228.7972309464</v>
      </c>
      <c r="K37" s="242">
        <v>1631213.0785868147</v>
      </c>
      <c r="L37" s="242">
        <v>1863107.1861939547</v>
      </c>
      <c r="M37" s="242">
        <v>1974558.7033913378</v>
      </c>
      <c r="N37" s="99">
        <v>2038017.2840593853</v>
      </c>
      <c r="O37" s="99">
        <v>2299447.7054211828</v>
      </c>
      <c r="P37" s="99">
        <v>2719250.7445174213</v>
      </c>
      <c r="Q37" s="99">
        <v>1761128.9408945539</v>
      </c>
      <c r="R37" s="99">
        <v>2477697.1300562345</v>
      </c>
      <c r="S37" s="99">
        <v>3095214.7487271805</v>
      </c>
      <c r="T37" s="243">
        <v>3635093.6123194387</v>
      </c>
      <c r="V37" s="244"/>
    </row>
    <row r="38" spans="1:22" x14ac:dyDescent="0.2">
      <c r="A38" s="245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99"/>
      <c r="O38" s="99"/>
      <c r="P38" s="99"/>
      <c r="Q38" s="99"/>
      <c r="R38" s="99"/>
      <c r="S38" s="99"/>
      <c r="T38" s="243"/>
      <c r="V38" s="244"/>
    </row>
    <row r="39" spans="1:22" x14ac:dyDescent="0.2">
      <c r="A39" s="247" t="s">
        <v>81</v>
      </c>
      <c r="B39" s="248">
        <f>SUM(B22:B38)</f>
        <v>21120128.990323465</v>
      </c>
      <c r="C39" s="248">
        <f>SUM(C22:C38)</f>
        <v>23870398.037971623</v>
      </c>
      <c r="D39" s="248">
        <f t="shared" ref="D39:K39" si="0">SUM(D22:D38)</f>
        <v>27264327.21752248</v>
      </c>
      <c r="E39" s="248">
        <f t="shared" si="0"/>
        <v>30500643.770994063</v>
      </c>
      <c r="F39" s="248">
        <f t="shared" si="0"/>
        <v>33081685.535031222</v>
      </c>
      <c r="G39" s="248">
        <f t="shared" si="0"/>
        <v>36059208.977955543</v>
      </c>
      <c r="H39" s="248">
        <f t="shared" si="0"/>
        <v>41183826.1668064</v>
      </c>
      <c r="I39" s="248">
        <f t="shared" si="0"/>
        <v>44484162.773139901</v>
      </c>
      <c r="J39" s="248">
        <f t="shared" si="0"/>
        <v>48326985.413704932</v>
      </c>
      <c r="K39" s="248">
        <f t="shared" si="0"/>
        <v>51879344.100543007</v>
      </c>
      <c r="L39" s="248">
        <f>SUM(L22:L38)</f>
        <v>56671339.889336586</v>
      </c>
      <c r="M39" s="248">
        <f>SUM(M22:M38)</f>
        <v>61199063.524293087</v>
      </c>
      <c r="N39" s="248">
        <f>SUM(N22:N38)</f>
        <v>65667068.854239829</v>
      </c>
      <c r="O39" s="248">
        <f>SUM(O22:O38)</f>
        <v>70435168.365093619</v>
      </c>
      <c r="P39" s="248">
        <f t="shared" ref="P39:T39" si="1">SUM(P22:P38)</f>
        <v>76790627.199513972</v>
      </c>
      <c r="Q39" s="248">
        <f t="shared" si="1"/>
        <v>72375549.803680956</v>
      </c>
      <c r="R39" s="248">
        <f t="shared" si="1"/>
        <v>87199527.237394437</v>
      </c>
      <c r="S39" s="248">
        <f t="shared" si="1"/>
        <v>104172870.15728711</v>
      </c>
      <c r="T39" s="249">
        <f t="shared" si="1"/>
        <v>115281013.38000472</v>
      </c>
      <c r="V39" s="244"/>
    </row>
    <row r="40" spans="1:22" ht="24" customHeight="1" x14ac:dyDescent="0.2">
      <c r="A40" s="245"/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50"/>
      <c r="O40" s="250"/>
      <c r="P40" s="250"/>
      <c r="Q40" s="250"/>
      <c r="R40" s="250"/>
      <c r="S40" s="250"/>
      <c r="T40" s="251"/>
    </row>
    <row r="41" spans="1:22" x14ac:dyDescent="0.2">
      <c r="A41" s="245" t="s">
        <v>59</v>
      </c>
      <c r="B41" s="242">
        <v>1960917</v>
      </c>
      <c r="C41" s="242">
        <v>2381149.7629868085</v>
      </c>
      <c r="D41" s="242">
        <v>2776922.3025782523</v>
      </c>
      <c r="E41" s="242">
        <v>3026983.6730506765</v>
      </c>
      <c r="F41" s="242">
        <v>3140073.0863799802</v>
      </c>
      <c r="G41" s="242">
        <v>3611346.7958423146</v>
      </c>
      <c r="H41" s="242">
        <v>4415242.558410068</v>
      </c>
      <c r="I41" s="242">
        <v>4784318.8003338045</v>
      </c>
      <c r="J41" s="242">
        <v>4544955.5558388159</v>
      </c>
      <c r="K41" s="242">
        <v>5168982.621424689</v>
      </c>
      <c r="L41" s="242">
        <v>5667133.9889336573</v>
      </c>
      <c r="M41" s="242">
        <v>5902974.5099786483</v>
      </c>
      <c r="N41" s="99">
        <v>6619157.0516162589</v>
      </c>
      <c r="O41" s="99">
        <v>7184184.819220772</v>
      </c>
      <c r="P41" s="99">
        <v>7931360.8782304283</v>
      </c>
      <c r="Q41" s="99">
        <v>7110588.5330864517</v>
      </c>
      <c r="R41" s="99">
        <v>9233698.5379987303</v>
      </c>
      <c r="S41" s="99">
        <v>12225314.926220011</v>
      </c>
      <c r="T41" s="243">
        <v>12858279.095480371</v>
      </c>
    </row>
    <row r="42" spans="1:22" x14ac:dyDescent="0.2">
      <c r="A42" s="245"/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99"/>
      <c r="O42" s="99"/>
      <c r="P42" s="99"/>
      <c r="Q42" s="99"/>
      <c r="R42" s="99"/>
      <c r="S42" s="99"/>
      <c r="T42" s="243"/>
    </row>
    <row r="43" spans="1:22" x14ac:dyDescent="0.2">
      <c r="A43" s="247" t="s">
        <v>82</v>
      </c>
      <c r="B43" s="248">
        <f>+B39+B41</f>
        <v>23081045.990323465</v>
      </c>
      <c r="C43" s="248">
        <f>+C39+C41</f>
        <v>26251547.800958432</v>
      </c>
      <c r="D43" s="248">
        <f t="shared" ref="D43:K43" si="2">+D39+D41</f>
        <v>30041249.520100731</v>
      </c>
      <c r="E43" s="248">
        <f t="shared" si="2"/>
        <v>33527627.444044739</v>
      </c>
      <c r="F43" s="248">
        <f t="shared" si="2"/>
        <v>36221758.621411204</v>
      </c>
      <c r="G43" s="248">
        <f t="shared" si="2"/>
        <v>39670555.773797855</v>
      </c>
      <c r="H43" s="248">
        <f t="shared" si="2"/>
        <v>45599068.725216471</v>
      </c>
      <c r="I43" s="248">
        <f t="shared" si="2"/>
        <v>49268481.573473707</v>
      </c>
      <c r="J43" s="248">
        <f t="shared" si="2"/>
        <v>52871940.969543748</v>
      </c>
      <c r="K43" s="248">
        <f t="shared" si="2"/>
        <v>57048326.721967697</v>
      </c>
      <c r="L43" s="248">
        <f>+L39+L41</f>
        <v>62338473.878270246</v>
      </c>
      <c r="M43" s="248">
        <f>+M39+M41</f>
        <v>67102038.034271732</v>
      </c>
      <c r="N43" s="248">
        <f>+N39+N41</f>
        <v>72286225.905856088</v>
      </c>
      <c r="O43" s="248">
        <f>+O39+O41</f>
        <v>77619353.184314385</v>
      </c>
      <c r="P43" s="248">
        <f t="shared" ref="P43:T43" si="3">+P39+P41</f>
        <v>84721988.077744395</v>
      </c>
      <c r="Q43" s="248">
        <f t="shared" si="3"/>
        <v>79486138.336767405</v>
      </c>
      <c r="R43" s="248">
        <f t="shared" si="3"/>
        <v>96433225.775393173</v>
      </c>
      <c r="S43" s="248">
        <f t="shared" si="3"/>
        <v>116398185.08350712</v>
      </c>
      <c r="T43" s="249">
        <f t="shared" si="3"/>
        <v>128139292.47548509</v>
      </c>
    </row>
    <row r="44" spans="1:22" x14ac:dyDescent="0.2">
      <c r="A44" s="252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30"/>
      <c r="O44" s="230"/>
      <c r="P44" s="230"/>
      <c r="Q44" s="230"/>
      <c r="R44" s="232"/>
      <c r="S44" s="254"/>
      <c r="T44" s="255"/>
    </row>
    <row r="45" spans="1:22" x14ac:dyDescent="0.2">
      <c r="A45" s="198" t="s">
        <v>48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05"/>
      <c r="S45" s="105"/>
      <c r="T45" s="226"/>
    </row>
    <row r="46" spans="1:22" x14ac:dyDescent="0.2">
      <c r="A46" s="200" t="s">
        <v>28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182"/>
      <c r="P46" s="257"/>
      <c r="Q46" s="257"/>
      <c r="R46" s="105"/>
      <c r="S46" s="105"/>
      <c r="T46" s="226"/>
    </row>
    <row r="47" spans="1:22" x14ac:dyDescent="0.2">
      <c r="A47" s="22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226"/>
    </row>
    <row r="48" spans="1:22" x14ac:dyDescent="0.2">
      <c r="A48" s="22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226"/>
    </row>
    <row r="49" spans="1:20" ht="12.75" x14ac:dyDescent="0.2">
      <c r="A49" s="116" t="s">
        <v>13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291"/>
    </row>
    <row r="50" spans="1:20" ht="12.75" x14ac:dyDescent="0.2">
      <c r="A50" s="288" t="s">
        <v>234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03"/>
      <c r="O50" s="203"/>
      <c r="P50" s="203"/>
      <c r="Q50" s="203"/>
      <c r="R50" s="105"/>
      <c r="S50" s="105"/>
      <c r="T50" s="226"/>
    </row>
    <row r="51" spans="1:20" x14ac:dyDescent="0.2">
      <c r="A51" s="228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30"/>
      <c r="O51" s="231"/>
      <c r="P51" s="230"/>
      <c r="Q51" s="230"/>
      <c r="R51" s="232"/>
      <c r="S51" s="105"/>
      <c r="T51" s="258"/>
    </row>
    <row r="52" spans="1:20" ht="21.75" customHeight="1" x14ac:dyDescent="0.2">
      <c r="A52" s="233" t="s">
        <v>61</v>
      </c>
      <c r="B52" s="234" t="s">
        <v>83</v>
      </c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5"/>
    </row>
    <row r="53" spans="1:20" x14ac:dyDescent="0.2">
      <c r="A53" s="236"/>
      <c r="B53" s="237">
        <v>2005</v>
      </c>
      <c r="C53" s="237">
        <v>2006</v>
      </c>
      <c r="D53" s="237">
        <v>2007</v>
      </c>
      <c r="E53" s="237">
        <v>2008</v>
      </c>
      <c r="F53" s="237">
        <v>2009</v>
      </c>
      <c r="G53" s="237">
        <v>2010</v>
      </c>
      <c r="H53" s="237">
        <v>2011</v>
      </c>
      <c r="I53" s="237">
        <v>2012</v>
      </c>
      <c r="J53" s="237">
        <v>2013</v>
      </c>
      <c r="K53" s="237">
        <v>2014</v>
      </c>
      <c r="L53" s="238" t="s">
        <v>63</v>
      </c>
      <c r="M53" s="238" t="s">
        <v>64</v>
      </c>
      <c r="N53" s="238">
        <v>2017</v>
      </c>
      <c r="O53" s="238">
        <v>2018</v>
      </c>
      <c r="P53" s="238">
        <v>2019</v>
      </c>
      <c r="Q53" s="239">
        <v>2020</v>
      </c>
      <c r="R53" s="239">
        <v>2021</v>
      </c>
      <c r="S53" s="239">
        <v>2022</v>
      </c>
      <c r="T53" s="240" t="s">
        <v>201</v>
      </c>
    </row>
    <row r="54" spans="1:20" x14ac:dyDescent="0.2">
      <c r="A54" s="241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242"/>
      <c r="M54" s="242"/>
      <c r="N54" s="99"/>
      <c r="O54" s="99"/>
      <c r="P54" s="99"/>
      <c r="Q54" s="99"/>
      <c r="R54" s="99"/>
      <c r="S54" s="194"/>
      <c r="T54" s="195"/>
    </row>
    <row r="55" spans="1:20" x14ac:dyDescent="0.2">
      <c r="A55" s="241" t="s">
        <v>65</v>
      </c>
      <c r="B55" s="242">
        <v>88007.996098863281</v>
      </c>
      <c r="C55" s="242">
        <v>98895.93653876023</v>
      </c>
      <c r="D55" s="242">
        <v>110775.66653848163</v>
      </c>
      <c r="E55" s="242">
        <v>121250.25012433613</v>
      </c>
      <c r="F55" s="242">
        <v>121913.98842059958</v>
      </c>
      <c r="G55" s="242">
        <v>124760.18466679935</v>
      </c>
      <c r="H55" s="242">
        <v>144727.17256152848</v>
      </c>
      <c r="I55" s="242">
        <v>160905.276179109</v>
      </c>
      <c r="J55" s="242">
        <v>159742.30838024203</v>
      </c>
      <c r="K55" s="242">
        <v>167684.59844601751</v>
      </c>
      <c r="L55" s="242">
        <v>201640.55840389599</v>
      </c>
      <c r="M55" s="242">
        <v>232131.07036577689</v>
      </c>
      <c r="N55" s="99">
        <v>239075.05673220247</v>
      </c>
      <c r="O55" s="99">
        <v>251064.42885968729</v>
      </c>
      <c r="P55" s="99">
        <v>265556.38548485446</v>
      </c>
      <c r="Q55" s="99">
        <v>263440.8989361485</v>
      </c>
      <c r="R55" s="99">
        <v>286850.27966815833</v>
      </c>
      <c r="S55" s="99">
        <v>354413.21705276362</v>
      </c>
      <c r="T55" s="243">
        <v>317140.11464802548</v>
      </c>
    </row>
    <row r="56" spans="1:20" x14ac:dyDescent="0.2">
      <c r="A56" s="241" t="s">
        <v>66</v>
      </c>
      <c r="B56" s="242">
        <v>42551.045854117976</v>
      </c>
      <c r="C56" s="242">
        <v>53330.152716322897</v>
      </c>
      <c r="D56" s="242">
        <v>62381.629342677181</v>
      </c>
      <c r="E56" s="242">
        <v>58257.108260245863</v>
      </c>
      <c r="F56" s="242">
        <v>52881.274736970518</v>
      </c>
      <c r="G56" s="242">
        <v>53900.269355733544</v>
      </c>
      <c r="H56" s="242">
        <v>64623.194444196561</v>
      </c>
      <c r="I56" s="242">
        <v>44287.667412925839</v>
      </c>
      <c r="J56" s="242">
        <v>59123.805604584129</v>
      </c>
      <c r="K56" s="242">
        <v>60040.117707814825</v>
      </c>
      <c r="L56" s="242">
        <v>65943.43366503017</v>
      </c>
      <c r="M56" s="242">
        <v>67010.936384239802</v>
      </c>
      <c r="N56" s="99">
        <v>70596.037831926078</v>
      </c>
      <c r="O56" s="99">
        <v>66670.794806174948</v>
      </c>
      <c r="P56" s="99">
        <v>61207.8361084875</v>
      </c>
      <c r="Q56" s="99">
        <v>52115.947202491894</v>
      </c>
      <c r="R56" s="99">
        <v>61916.741238642564</v>
      </c>
      <c r="S56" s="99">
        <v>49144.583674480411</v>
      </c>
      <c r="T56" s="243">
        <v>63919.283931597092</v>
      </c>
    </row>
    <row r="57" spans="1:20" x14ac:dyDescent="0.2">
      <c r="A57" s="245" t="s">
        <v>67</v>
      </c>
      <c r="B57" s="242">
        <v>5216135.8026297195</v>
      </c>
      <c r="C57" s="242">
        <v>5568047.7757289754</v>
      </c>
      <c r="D57" s="242">
        <v>5813537.6098173102</v>
      </c>
      <c r="E57" s="242">
        <v>5860247.9517810242</v>
      </c>
      <c r="F57" s="242">
        <v>6224110.4065126488</v>
      </c>
      <c r="G57" s="242">
        <v>6559731.6834881213</v>
      </c>
      <c r="H57" s="242">
        <v>7052723.0212919395</v>
      </c>
      <c r="I57" s="242">
        <v>6859750.7250316748</v>
      </c>
      <c r="J57" s="242">
        <v>7245199.1898729429</v>
      </c>
      <c r="K57" s="242">
        <v>7565949.7654744405</v>
      </c>
      <c r="L57" s="242">
        <v>7794282.6213623416</v>
      </c>
      <c r="M57" s="242">
        <v>7958092.7305892752</v>
      </c>
      <c r="N57" s="99">
        <v>7762763.9787888099</v>
      </c>
      <c r="O57" s="99">
        <v>7899143.3159843013</v>
      </c>
      <c r="P57" s="99">
        <v>7732481.9599302541</v>
      </c>
      <c r="Q57" s="99">
        <v>6934010.2939203084</v>
      </c>
      <c r="R57" s="99">
        <v>8186061.9391624583</v>
      </c>
      <c r="S57" s="99">
        <v>9428141.6344682705</v>
      </c>
      <c r="T57" s="243">
        <v>9251925.5521188658</v>
      </c>
    </row>
    <row r="58" spans="1:20" ht="22.5" x14ac:dyDescent="0.2">
      <c r="A58" s="245" t="s">
        <v>68</v>
      </c>
      <c r="B58" s="242">
        <v>1586868.0472756596</v>
      </c>
      <c r="C58" s="242">
        <v>1615165.9820318944</v>
      </c>
      <c r="D58" s="242">
        <v>1712500.4925096403</v>
      </c>
      <c r="E58" s="242">
        <v>1729241.0661645522</v>
      </c>
      <c r="F58" s="242">
        <v>1752662.6789561182</v>
      </c>
      <c r="G58" s="242">
        <v>1758373.035334439</v>
      </c>
      <c r="H58" s="242">
        <v>1829202.0711629342</v>
      </c>
      <c r="I58" s="242">
        <v>1854469.4407952628</v>
      </c>
      <c r="J58" s="242">
        <v>1860214.5217150406</v>
      </c>
      <c r="K58" s="242">
        <v>1822466.3561706434</v>
      </c>
      <c r="L58" s="242">
        <v>1790708.3567613105</v>
      </c>
      <c r="M58" s="242">
        <v>1773697.1767560591</v>
      </c>
      <c r="N58" s="99">
        <v>1800265.7580936132</v>
      </c>
      <c r="O58" s="99">
        <v>1875200.0950696098</v>
      </c>
      <c r="P58" s="99">
        <v>1913951.1305657029</v>
      </c>
      <c r="Q58" s="99">
        <v>1826297.8241049848</v>
      </c>
      <c r="R58" s="99">
        <v>1843812.6210935875</v>
      </c>
      <c r="S58" s="99">
        <v>1910434.4898771786</v>
      </c>
      <c r="T58" s="243">
        <v>1921863.1886954585</v>
      </c>
    </row>
    <row r="59" spans="1:20" x14ac:dyDescent="0.2">
      <c r="A59" s="245" t="s">
        <v>69</v>
      </c>
      <c r="B59" s="242">
        <v>3416013.7461423343</v>
      </c>
      <c r="C59" s="242">
        <v>3819837.8590649003</v>
      </c>
      <c r="D59" s="242">
        <v>4502835.3289728621</v>
      </c>
      <c r="E59" s="242">
        <v>3717525.7143400935</v>
      </c>
      <c r="F59" s="242">
        <v>3567423.5304999081</v>
      </c>
      <c r="G59" s="242">
        <v>3446724.4595300602</v>
      </c>
      <c r="H59" s="242">
        <v>4132083.5443900907</v>
      </c>
      <c r="I59" s="242">
        <v>3321392.4006569628</v>
      </c>
      <c r="J59" s="242">
        <v>4018720.5458752662</v>
      </c>
      <c r="K59" s="242">
        <v>3731395.0293499772</v>
      </c>
      <c r="L59" s="242">
        <v>4037456.8278265623</v>
      </c>
      <c r="M59" s="242">
        <v>3544082.0841848012</v>
      </c>
      <c r="N59" s="99">
        <v>3532059.804344926</v>
      </c>
      <c r="O59" s="99">
        <v>3362835.2767084921</v>
      </c>
      <c r="P59" s="99">
        <v>3491022.6847463502</v>
      </c>
      <c r="Q59" s="99">
        <v>2402988.5558546577</v>
      </c>
      <c r="R59" s="99">
        <v>3215012.1091247709</v>
      </c>
      <c r="S59" s="99">
        <v>3404392.0342785069</v>
      </c>
      <c r="T59" s="243">
        <v>3817200.6512957346</v>
      </c>
    </row>
    <row r="60" spans="1:20" ht="22.5" x14ac:dyDescent="0.2">
      <c r="A60" s="241" t="s">
        <v>70</v>
      </c>
      <c r="B60" s="242">
        <v>3272761.6232910305</v>
      </c>
      <c r="C60" s="242">
        <v>3631374.6709223948</v>
      </c>
      <c r="D60" s="242">
        <v>4046435.9650839376</v>
      </c>
      <c r="E60" s="242">
        <v>4174006.8280267054</v>
      </c>
      <c r="F60" s="242">
        <v>4357636.6304759225</v>
      </c>
      <c r="G60" s="242">
        <v>4716282.3260081112</v>
      </c>
      <c r="H60" s="242">
        <v>5187053.9846374448</v>
      </c>
      <c r="I60" s="242">
        <v>5592873.6751955273</v>
      </c>
      <c r="J60" s="242">
        <v>5845920.0054873684</v>
      </c>
      <c r="K60" s="242">
        <v>6195861.3394823223</v>
      </c>
      <c r="L60" s="242">
        <v>6519404.0537035968</v>
      </c>
      <c r="M60" s="242">
        <v>6909728.6843071394</v>
      </c>
      <c r="N60" s="99">
        <v>7188644.0211119056</v>
      </c>
      <c r="O60" s="99">
        <v>7401240.885774306</v>
      </c>
      <c r="P60" s="99">
        <v>7880780.2009748267</v>
      </c>
      <c r="Q60" s="99">
        <v>7842724.9534468399</v>
      </c>
      <c r="R60" s="99">
        <v>8553151.432936674</v>
      </c>
      <c r="S60" s="99">
        <v>8814470.645092478</v>
      </c>
      <c r="T60" s="243">
        <v>9029230.3663341422</v>
      </c>
    </row>
    <row r="61" spans="1:20" x14ac:dyDescent="0.2">
      <c r="A61" s="241" t="s">
        <v>71</v>
      </c>
      <c r="B61" s="242">
        <v>1571201.3291444536</v>
      </c>
      <c r="C61" s="242">
        <v>1667771.0507656957</v>
      </c>
      <c r="D61" s="242">
        <v>1917506.5551712306</v>
      </c>
      <c r="E61" s="242">
        <v>2111870.937480716</v>
      </c>
      <c r="F61" s="242">
        <v>2072791.8837912991</v>
      </c>
      <c r="G61" s="242">
        <v>2109617.4497724092</v>
      </c>
      <c r="H61" s="242">
        <v>2172191.7018495598</v>
      </c>
      <c r="I61" s="242">
        <v>2221663.50556935</v>
      </c>
      <c r="J61" s="242">
        <v>2302495.7411122248</v>
      </c>
      <c r="K61" s="242">
        <v>2341883.0128035871</v>
      </c>
      <c r="L61" s="242">
        <v>2444153.343118432</v>
      </c>
      <c r="M61" s="242">
        <v>2525910.6345668403</v>
      </c>
      <c r="N61" s="99">
        <v>2575475.0341841974</v>
      </c>
      <c r="O61" s="99">
        <v>2750307.947478876</v>
      </c>
      <c r="P61" s="99">
        <v>2734893.1164712403</v>
      </c>
      <c r="Q61" s="99">
        <v>2259022.3451807494</v>
      </c>
      <c r="R61" s="99">
        <v>2597810.4168096068</v>
      </c>
      <c r="S61" s="99">
        <v>2827290.4491356085</v>
      </c>
      <c r="T61" s="243">
        <v>2824612.2309598699</v>
      </c>
    </row>
    <row r="62" spans="1:20" x14ac:dyDescent="0.2">
      <c r="A62" s="246" t="s">
        <v>72</v>
      </c>
      <c r="B62" s="242">
        <v>1462124.3588995917</v>
      </c>
      <c r="C62" s="242">
        <v>1544293.9191668502</v>
      </c>
      <c r="D62" s="242">
        <v>1640496.8758612943</v>
      </c>
      <c r="E62" s="242">
        <v>1734178.8672814432</v>
      </c>
      <c r="F62" s="242">
        <v>1812823.1265047432</v>
      </c>
      <c r="G62" s="242">
        <v>1887239.901179069</v>
      </c>
      <c r="H62" s="242">
        <v>1985897.2232093248</v>
      </c>
      <c r="I62" s="242">
        <v>2117420.7979667182</v>
      </c>
      <c r="J62" s="242">
        <v>2254689.1573042641</v>
      </c>
      <c r="K62" s="242">
        <v>2405307.8329628673</v>
      </c>
      <c r="L62" s="242">
        <v>2561801.1726745376</v>
      </c>
      <c r="M62" s="242">
        <v>2701940.8228070606</v>
      </c>
      <c r="N62" s="242">
        <v>2762570.5169728999</v>
      </c>
      <c r="O62" s="242">
        <v>2870263.142196672</v>
      </c>
      <c r="P62" s="242">
        <v>2989303.714690614</v>
      </c>
      <c r="Q62" s="242">
        <v>1857083.3022982788</v>
      </c>
      <c r="R62" s="242">
        <v>2687105.5467034555</v>
      </c>
      <c r="S62" s="99">
        <v>3649649.1125779394</v>
      </c>
      <c r="T62" s="243">
        <v>3654607.9674616382</v>
      </c>
    </row>
    <row r="63" spans="1:20" x14ac:dyDescent="0.2">
      <c r="A63" s="241" t="s">
        <v>73</v>
      </c>
      <c r="B63" s="242">
        <v>1306004.5710465361</v>
      </c>
      <c r="C63" s="242">
        <v>1518666.7666969886</v>
      </c>
      <c r="D63" s="242">
        <v>1756527.3711456172</v>
      </c>
      <c r="E63" s="242">
        <v>2224445.211205252</v>
      </c>
      <c r="F63" s="242">
        <v>2305198.006678985</v>
      </c>
      <c r="G63" s="242">
        <v>2428045.7767651915</v>
      </c>
      <c r="H63" s="242">
        <v>2672708.0907683312</v>
      </c>
      <c r="I63" s="242">
        <v>2795144.7710663029</v>
      </c>
      <c r="J63" s="242">
        <v>2877116.4260087004</v>
      </c>
      <c r="K63" s="242">
        <v>2946678.6671425928</v>
      </c>
      <c r="L63" s="242">
        <v>2843956.5733768698</v>
      </c>
      <c r="M63" s="242">
        <v>2884047.4709143862</v>
      </c>
      <c r="N63" s="99">
        <v>2870436.5555813327</v>
      </c>
      <c r="O63" s="242">
        <v>2965694.1973516983</v>
      </c>
      <c r="P63" s="242">
        <v>3001536.4479353237</v>
      </c>
      <c r="Q63" s="242">
        <v>3101433.7593365246</v>
      </c>
      <c r="R63" s="242">
        <v>3541461.4221770456</v>
      </c>
      <c r="S63" s="99">
        <v>3635825.7513854597</v>
      </c>
      <c r="T63" s="243">
        <v>3722424.1019832552</v>
      </c>
    </row>
    <row r="64" spans="1:20" x14ac:dyDescent="0.2">
      <c r="A64" s="241" t="s">
        <v>74</v>
      </c>
      <c r="B64" s="242">
        <v>1805774.5148373628</v>
      </c>
      <c r="C64" s="242">
        <v>1953680.8835000326</v>
      </c>
      <c r="D64" s="242">
        <v>2194228.1155781085</v>
      </c>
      <c r="E64" s="242">
        <v>2449198.0769911134</v>
      </c>
      <c r="F64" s="242">
        <v>2303913.4507273175</v>
      </c>
      <c r="G64" s="242">
        <v>2619571.9034353122</v>
      </c>
      <c r="H64" s="242">
        <v>2962112.2370280563</v>
      </c>
      <c r="I64" s="242">
        <v>3294698.562167549</v>
      </c>
      <c r="J64" s="242">
        <v>3428012.7551311748</v>
      </c>
      <c r="K64" s="242">
        <v>3823164.9266703636</v>
      </c>
      <c r="L64" s="242">
        <v>4420529.4623708138</v>
      </c>
      <c r="M64" s="242">
        <v>4563529.4063602891</v>
      </c>
      <c r="N64" s="99">
        <v>4816912.8833031356</v>
      </c>
      <c r="O64" s="242">
        <v>4973426.5531380549</v>
      </c>
      <c r="P64" s="242">
        <v>5286791.6535273809</v>
      </c>
      <c r="Q64" s="242">
        <v>5534117.9478706978</v>
      </c>
      <c r="R64" s="242">
        <v>5809195.0928232241</v>
      </c>
      <c r="S64" s="99">
        <v>6032325.2116173003</v>
      </c>
      <c r="T64" s="243">
        <v>6102689.1751222564</v>
      </c>
    </row>
    <row r="65" spans="1:20" x14ac:dyDescent="0.2">
      <c r="A65" s="241" t="s">
        <v>75</v>
      </c>
      <c r="B65" s="242">
        <v>4510843.3910681037</v>
      </c>
      <c r="C65" s="242">
        <v>4782067.1607917296</v>
      </c>
      <c r="D65" s="242">
        <v>5074029.084177698</v>
      </c>
      <c r="E65" s="242">
        <v>5344458.8137535965</v>
      </c>
      <c r="F65" s="242">
        <v>5496336.1835825872</v>
      </c>
      <c r="G65" s="242">
        <v>5752040.5708208475</v>
      </c>
      <c r="H65" s="242">
        <v>6061984.4948128145</v>
      </c>
      <c r="I65" s="242">
        <v>6443751.665634389</v>
      </c>
      <c r="J65" s="242">
        <v>6455738.1245627655</v>
      </c>
      <c r="K65" s="242">
        <v>6681728.8905697614</v>
      </c>
      <c r="L65" s="242">
        <v>6846480.6153090168</v>
      </c>
      <c r="M65" s="242">
        <v>7057754.3225791845</v>
      </c>
      <c r="N65" s="99">
        <v>7194447.2570983125</v>
      </c>
      <c r="O65" s="242">
        <v>7400657.045834939</v>
      </c>
      <c r="P65" s="242">
        <v>7555261.7557300329</v>
      </c>
      <c r="Q65" s="99">
        <v>7432118.7171310326</v>
      </c>
      <c r="R65" s="99">
        <v>7795718.3215293912</v>
      </c>
      <c r="S65" s="99">
        <v>7868316.4992994126</v>
      </c>
      <c r="T65" s="243">
        <v>8016982.4332831921</v>
      </c>
    </row>
    <row r="66" spans="1:20" ht="22.5" x14ac:dyDescent="0.2">
      <c r="A66" s="241" t="s">
        <v>76</v>
      </c>
      <c r="B66" s="242">
        <v>3664092.5728273364</v>
      </c>
      <c r="C66" s="242">
        <v>4026741.8534136917</v>
      </c>
      <c r="D66" s="242">
        <v>4308746.8546130676</v>
      </c>
      <c r="E66" s="242">
        <v>4616501.6027367283</v>
      </c>
      <c r="F66" s="242">
        <v>4964795.3355206335</v>
      </c>
      <c r="G66" s="242">
        <v>5144786.0865823627</v>
      </c>
      <c r="H66" s="242">
        <v>5550716.867016755</v>
      </c>
      <c r="I66" s="242">
        <v>6318389.7492892295</v>
      </c>
      <c r="J66" s="242">
        <v>6599542.0743853319</v>
      </c>
      <c r="K66" s="242">
        <v>6958400.1077729128</v>
      </c>
      <c r="L66" s="242">
        <v>7082874.9236903768</v>
      </c>
      <c r="M66" s="242">
        <v>7325964.6003460092</v>
      </c>
      <c r="N66" s="99">
        <v>7639186.0816134345</v>
      </c>
      <c r="O66" s="242">
        <v>8102035.6707904506</v>
      </c>
      <c r="P66" s="242">
        <v>8473174.16559783</v>
      </c>
      <c r="Q66" s="242">
        <v>8410666.6829536147</v>
      </c>
      <c r="R66" s="242">
        <v>9682827.1679185983</v>
      </c>
      <c r="S66" s="99">
        <v>10459793.470825862</v>
      </c>
      <c r="T66" s="243">
        <v>10508037.781967986</v>
      </c>
    </row>
    <row r="67" spans="1:20" ht="22.5" x14ac:dyDescent="0.2">
      <c r="A67" s="241" t="s">
        <v>77</v>
      </c>
      <c r="B67" s="242">
        <v>1872378.5017695427</v>
      </c>
      <c r="C67" s="242">
        <v>1993322.6389901997</v>
      </c>
      <c r="D67" s="242">
        <v>1988652.3293715487</v>
      </c>
      <c r="E67" s="242">
        <v>2057191.27687701</v>
      </c>
      <c r="F67" s="242">
        <v>2124260.4900738886</v>
      </c>
      <c r="G67" s="242">
        <v>2297391.4079274633</v>
      </c>
      <c r="H67" s="242">
        <v>2478065.9335249113</v>
      </c>
      <c r="I67" s="242">
        <v>2601394.5828463701</v>
      </c>
      <c r="J67" s="242">
        <v>2661305.4155725515</v>
      </c>
      <c r="K67" s="242">
        <v>2801220.6684065117</v>
      </c>
      <c r="L67" s="242">
        <v>2799334.4811214404</v>
      </c>
      <c r="M67" s="242">
        <v>2890624.118795963</v>
      </c>
      <c r="N67" s="99">
        <v>3062730.2762176637</v>
      </c>
      <c r="O67" s="99">
        <v>3264666.6025110111</v>
      </c>
      <c r="P67" s="99">
        <v>3396197.305012417</v>
      </c>
      <c r="Q67" s="99">
        <v>3472994.455608502</v>
      </c>
      <c r="R67" s="99">
        <v>3668659.7746075098</v>
      </c>
      <c r="S67" s="99">
        <v>3697729.0497861379</v>
      </c>
      <c r="T67" s="243">
        <v>3727904.5678300662</v>
      </c>
    </row>
    <row r="68" spans="1:20" x14ac:dyDescent="0.2">
      <c r="A68" s="241" t="s">
        <v>78</v>
      </c>
      <c r="B68" s="242">
        <v>2079193.2845415124</v>
      </c>
      <c r="C68" s="242">
        <v>2109501.363483035</v>
      </c>
      <c r="D68" s="242">
        <v>2111003.2471747668</v>
      </c>
      <c r="E68" s="242">
        <v>2175677.9352819119</v>
      </c>
      <c r="F68" s="242">
        <v>2250734.1172091765</v>
      </c>
      <c r="G68" s="242">
        <v>2190534.9842367824</v>
      </c>
      <c r="H68" s="242">
        <v>2246669.51104856</v>
      </c>
      <c r="I68" s="242">
        <v>2337462.0261429921</v>
      </c>
      <c r="J68" s="242">
        <v>2468959.4582975144</v>
      </c>
      <c r="K68" s="242">
        <v>2529505.4134706734</v>
      </c>
      <c r="L68" s="242">
        <v>2648679.363317016</v>
      </c>
      <c r="M68" s="242">
        <v>2708749.5539300404</v>
      </c>
      <c r="N68" s="99">
        <v>2679448.9343732516</v>
      </c>
      <c r="O68" s="99">
        <v>2813457.5049656718</v>
      </c>
      <c r="P68" s="99">
        <v>2903205.683450853</v>
      </c>
      <c r="Q68" s="99">
        <v>2914095.0747718792</v>
      </c>
      <c r="R68" s="99">
        <v>3043921.2441867776</v>
      </c>
      <c r="S68" s="99">
        <v>3073870.3357890071</v>
      </c>
      <c r="T68" s="243">
        <v>3092041.5109701781</v>
      </c>
    </row>
    <row r="69" spans="1:20" x14ac:dyDescent="0.2">
      <c r="A69" s="241" t="s">
        <v>79</v>
      </c>
      <c r="B69" s="242">
        <v>1574631.8728053265</v>
      </c>
      <c r="C69" s="242">
        <v>1672418.4303969732</v>
      </c>
      <c r="D69" s="242">
        <v>1748959.1451606688</v>
      </c>
      <c r="E69" s="242">
        <v>1846824.8255089987</v>
      </c>
      <c r="F69" s="242">
        <v>1963583.7226743039</v>
      </c>
      <c r="G69" s="242">
        <v>2051395.6043533483</v>
      </c>
      <c r="H69" s="242">
        <v>2107525.6371339522</v>
      </c>
      <c r="I69" s="242">
        <v>2309473.9447023836</v>
      </c>
      <c r="J69" s="242">
        <v>2466311.5686755157</v>
      </c>
      <c r="K69" s="242">
        <v>2625276.435187269</v>
      </c>
      <c r="L69" s="242">
        <v>2750986.916441387</v>
      </c>
      <c r="M69" s="242">
        <v>2845754.4444357343</v>
      </c>
      <c r="N69" s="99">
        <v>2993540.7956523639</v>
      </c>
      <c r="O69" s="99">
        <v>3092530.8634397257</v>
      </c>
      <c r="P69" s="99">
        <v>3279047.2504655668</v>
      </c>
      <c r="Q69" s="99">
        <v>3424259.8979767361</v>
      </c>
      <c r="R69" s="99">
        <v>3847840.4618345704</v>
      </c>
      <c r="S69" s="99">
        <v>3984943.6770568271</v>
      </c>
      <c r="T69" s="243">
        <v>4137806.1569138365</v>
      </c>
    </row>
    <row r="70" spans="1:20" ht="22.5" x14ac:dyDescent="0.2">
      <c r="A70" s="241" t="s">
        <v>80</v>
      </c>
      <c r="B70" s="242">
        <v>1222156.6894645211</v>
      </c>
      <c r="C70" s="242">
        <v>1327027.0988482882</v>
      </c>
      <c r="D70" s="242">
        <v>1438375.9054331742</v>
      </c>
      <c r="E70" s="242">
        <v>1529111.8971191375</v>
      </c>
      <c r="F70" s="242">
        <v>1583983.085546473</v>
      </c>
      <c r="G70" s="242">
        <v>1625214.3363010571</v>
      </c>
      <c r="H70" s="242">
        <v>1636952.8020917266</v>
      </c>
      <c r="I70" s="242">
        <v>1743082.5577421342</v>
      </c>
      <c r="J70" s="242">
        <v>1715108.3874981976</v>
      </c>
      <c r="K70" s="242">
        <v>1764168.2929749629</v>
      </c>
      <c r="L70" s="242">
        <v>1863107.1861939547</v>
      </c>
      <c r="M70" s="242">
        <v>1946787.4306595272</v>
      </c>
      <c r="N70" s="99">
        <v>1963919.614158832</v>
      </c>
      <c r="O70" s="99">
        <v>2046649.0818934096</v>
      </c>
      <c r="P70" s="99">
        <v>2348138.0454151365</v>
      </c>
      <c r="Q70" s="99">
        <v>1497975.44480142</v>
      </c>
      <c r="R70" s="99">
        <v>2062023.5471647403</v>
      </c>
      <c r="S70" s="99">
        <v>2427774.9447557176</v>
      </c>
      <c r="T70" s="243">
        <v>2614193.0382673894</v>
      </c>
    </row>
    <row r="71" spans="1:20" x14ac:dyDescent="0.2">
      <c r="A71" s="245"/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99"/>
      <c r="T71" s="243"/>
    </row>
    <row r="72" spans="1:20" x14ac:dyDescent="0.2">
      <c r="A72" s="247" t="s">
        <v>81</v>
      </c>
      <c r="B72" s="248">
        <f t="shared" ref="B72:K72" si="4">SUM(B55:B71)</f>
        <v>34690739.347696014</v>
      </c>
      <c r="C72" s="248">
        <f t="shared" si="4"/>
        <v>37382143.543056734</v>
      </c>
      <c r="D72" s="248">
        <f t="shared" si="4"/>
        <v>40426992.175952092</v>
      </c>
      <c r="E72" s="248">
        <f t="shared" si="4"/>
        <v>41749988.362932861</v>
      </c>
      <c r="F72" s="248">
        <f t="shared" si="4"/>
        <v>42955047.911911562</v>
      </c>
      <c r="G72" s="248">
        <f t="shared" si="4"/>
        <v>44765609.979757108</v>
      </c>
      <c r="H72" s="248">
        <f t="shared" si="4"/>
        <v>48285237.486972131</v>
      </c>
      <c r="I72" s="248">
        <f t="shared" si="4"/>
        <v>50016161.348398887</v>
      </c>
      <c r="J72" s="248">
        <f t="shared" si="4"/>
        <v>52418199.485483691</v>
      </c>
      <c r="K72" s="248">
        <f t="shared" si="4"/>
        <v>54420731.45459272</v>
      </c>
      <c r="L72" s="248">
        <f>SUM(L55:L71)</f>
        <v>56671339.889336586</v>
      </c>
      <c r="M72" s="248">
        <f>SUM(M55:M71)</f>
        <v>57935805.48798231</v>
      </c>
      <c r="N72" s="250">
        <f>SUM(N55:N71)</f>
        <v>59152072.606058806</v>
      </c>
      <c r="O72" s="250">
        <f>SUM(O55:O71)</f>
        <v>61135843.406803071</v>
      </c>
      <c r="P72" s="250">
        <f t="shared" ref="P72:T72" si="5">SUM(P55:P71)</f>
        <v>63312549.336106867</v>
      </c>
      <c r="Q72" s="250">
        <f t="shared" si="5"/>
        <v>59225346.101394869</v>
      </c>
      <c r="R72" s="250">
        <f t="shared" si="5"/>
        <v>66883368.118979208</v>
      </c>
      <c r="S72" s="248">
        <f t="shared" si="5"/>
        <v>71618515.106672958</v>
      </c>
      <c r="T72" s="249">
        <f t="shared" si="5"/>
        <v>72802578.121783495</v>
      </c>
    </row>
    <row r="73" spans="1:20" x14ac:dyDescent="0.2">
      <c r="A73" s="245"/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99"/>
      <c r="O73" s="99"/>
      <c r="P73" s="99"/>
      <c r="Q73" s="99"/>
      <c r="R73" s="99"/>
      <c r="S73" s="250"/>
      <c r="T73" s="251"/>
    </row>
    <row r="74" spans="1:20" x14ac:dyDescent="0.2">
      <c r="A74" s="245" t="s">
        <v>59</v>
      </c>
      <c r="B74" s="242">
        <v>2563510.4574013096</v>
      </c>
      <c r="C74" s="242">
        <v>2895393.8753685225</v>
      </c>
      <c r="D74" s="242">
        <v>3293638.5507671335</v>
      </c>
      <c r="E74" s="242">
        <v>3518246.084735231</v>
      </c>
      <c r="F74" s="242">
        <v>3621733.4079204272</v>
      </c>
      <c r="G74" s="242">
        <v>3986631.4272660837</v>
      </c>
      <c r="H74" s="242">
        <v>4590020.5264196666</v>
      </c>
      <c r="I74" s="242">
        <v>4789676.8969321148</v>
      </c>
      <c r="J74" s="242">
        <v>5107088.4832188273</v>
      </c>
      <c r="K74" s="242">
        <v>5508772.6698325602</v>
      </c>
      <c r="L74" s="242">
        <v>5667133.9889336573</v>
      </c>
      <c r="M74" s="242">
        <v>5816986.6347034648</v>
      </c>
      <c r="N74" s="99">
        <v>5922054.0176165728</v>
      </c>
      <c r="O74" s="99">
        <v>6148267.3189278254</v>
      </c>
      <c r="P74" s="99">
        <v>6450143.0876661744</v>
      </c>
      <c r="Q74" s="99">
        <v>6090985.2563050576</v>
      </c>
      <c r="R74" s="99">
        <v>7230822.0116467532</v>
      </c>
      <c r="S74" s="99">
        <v>8445457.3108243234</v>
      </c>
      <c r="T74" s="243">
        <v>8569885.6166751292</v>
      </c>
    </row>
    <row r="75" spans="1:20" x14ac:dyDescent="0.2">
      <c r="A75" s="245"/>
      <c r="B75" s="242"/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99"/>
      <c r="O75" s="99"/>
      <c r="P75" s="99"/>
      <c r="Q75" s="99"/>
      <c r="R75" s="99"/>
      <c r="S75" s="99"/>
      <c r="T75" s="243"/>
    </row>
    <row r="76" spans="1:20" x14ac:dyDescent="0.2">
      <c r="A76" s="247" t="s">
        <v>82</v>
      </c>
      <c r="B76" s="248">
        <f t="shared" ref="B76:K76" si="6">+B72+B74</f>
        <v>37254249.805097327</v>
      </c>
      <c r="C76" s="248">
        <f t="shared" si="6"/>
        <v>40277537.418425255</v>
      </c>
      <c r="D76" s="248">
        <f t="shared" si="6"/>
        <v>43720630.726719223</v>
      </c>
      <c r="E76" s="248">
        <f t="shared" si="6"/>
        <v>45268234.44766809</v>
      </c>
      <c r="F76" s="248">
        <f t="shared" si="6"/>
        <v>46576781.31983199</v>
      </c>
      <c r="G76" s="248">
        <f t="shared" si="6"/>
        <v>48752241.407023191</v>
      </c>
      <c r="H76" s="248">
        <f t="shared" si="6"/>
        <v>52875258.0133918</v>
      </c>
      <c r="I76" s="248">
        <f t="shared" si="6"/>
        <v>54805838.245331004</v>
      </c>
      <c r="J76" s="248">
        <f t="shared" si="6"/>
        <v>57525287.968702517</v>
      </c>
      <c r="K76" s="248">
        <f t="shared" si="6"/>
        <v>59929504.124425277</v>
      </c>
      <c r="L76" s="248">
        <f>+L72+L74</f>
        <v>62338473.878270246</v>
      </c>
      <c r="M76" s="248">
        <f>+M72+M74</f>
        <v>63752792.122685775</v>
      </c>
      <c r="N76" s="248">
        <f>+N72+N74</f>
        <v>65074126.623675376</v>
      </c>
      <c r="O76" s="248">
        <f>+O72+O74</f>
        <v>67284110.725730896</v>
      </c>
      <c r="P76" s="248">
        <f t="shared" ref="P76:T76" si="7">+P72+P74</f>
        <v>69762692.423773035</v>
      </c>
      <c r="Q76" s="248">
        <f t="shared" si="7"/>
        <v>65316331.357699931</v>
      </c>
      <c r="R76" s="248">
        <f t="shared" si="7"/>
        <v>74114190.130625963</v>
      </c>
      <c r="S76" s="248">
        <f t="shared" si="7"/>
        <v>80063972.417497277</v>
      </c>
      <c r="T76" s="249">
        <f t="shared" si="7"/>
        <v>81372463.738458619</v>
      </c>
    </row>
    <row r="77" spans="1:20" x14ac:dyDescent="0.2">
      <c r="A77" s="252"/>
      <c r="B77" s="259"/>
      <c r="C77" s="259"/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60"/>
      <c r="O77" s="260"/>
      <c r="P77" s="260"/>
      <c r="Q77" s="260"/>
      <c r="R77" s="260"/>
      <c r="S77" s="260"/>
      <c r="T77" s="261"/>
    </row>
    <row r="78" spans="1:20" x14ac:dyDescent="0.2">
      <c r="A78" s="200" t="s">
        <v>48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57"/>
      <c r="Q78" s="257"/>
      <c r="R78" s="105"/>
      <c r="S78" s="105"/>
      <c r="T78" s="226"/>
    </row>
    <row r="79" spans="1:20" x14ac:dyDescent="0.2">
      <c r="A79" s="200" t="s">
        <v>28</v>
      </c>
      <c r="B79" s="256"/>
      <c r="C79" s="256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62"/>
      <c r="P79" s="257"/>
      <c r="Q79" s="257"/>
      <c r="R79" s="105"/>
      <c r="S79" s="105"/>
      <c r="T79" s="226"/>
    </row>
    <row r="80" spans="1:20" x14ac:dyDescent="0.2">
      <c r="A80" s="22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226"/>
    </row>
    <row r="81" spans="1:20" x14ac:dyDescent="0.2">
      <c r="A81" s="22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226"/>
    </row>
    <row r="82" spans="1:20" ht="12.75" x14ac:dyDescent="0.2">
      <c r="A82" s="116" t="s">
        <v>14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291"/>
    </row>
    <row r="83" spans="1:20" ht="12.75" x14ac:dyDescent="0.2">
      <c r="A83" s="288" t="s">
        <v>211</v>
      </c>
      <c r="B83" s="79"/>
      <c r="C83" s="79"/>
      <c r="D83" s="79"/>
      <c r="E83" s="79"/>
      <c r="F83" s="79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105"/>
      <c r="R83" s="105"/>
      <c r="S83" s="105"/>
      <c r="T83" s="226"/>
    </row>
    <row r="84" spans="1:20" x14ac:dyDescent="0.2">
      <c r="A84" s="263"/>
      <c r="B84" s="55"/>
      <c r="C84" s="55"/>
      <c r="D84" s="55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105"/>
      <c r="R84" s="105"/>
      <c r="S84" s="105"/>
      <c r="T84" s="226"/>
    </row>
    <row r="85" spans="1:20" x14ac:dyDescent="0.2">
      <c r="A85" s="264" t="s">
        <v>61</v>
      </c>
      <c r="B85" s="237">
        <v>2006</v>
      </c>
      <c r="C85" s="237">
        <v>2007</v>
      </c>
      <c r="D85" s="237">
        <v>2008</v>
      </c>
      <c r="E85" s="237">
        <v>2009</v>
      </c>
      <c r="F85" s="265">
        <v>2010</v>
      </c>
      <c r="G85" s="265">
        <v>2011</v>
      </c>
      <c r="H85" s="265">
        <v>2012</v>
      </c>
      <c r="I85" s="265">
        <v>2013</v>
      </c>
      <c r="J85" s="265">
        <v>2014</v>
      </c>
      <c r="K85" s="265" t="s">
        <v>63</v>
      </c>
      <c r="L85" s="265" t="s">
        <v>64</v>
      </c>
      <c r="M85" s="265">
        <v>2017</v>
      </c>
      <c r="N85" s="265">
        <v>2018</v>
      </c>
      <c r="O85" s="265">
        <v>2019</v>
      </c>
      <c r="P85" s="266">
        <v>2020</v>
      </c>
      <c r="Q85" s="266">
        <v>2021</v>
      </c>
      <c r="R85" s="266">
        <v>2022</v>
      </c>
      <c r="S85" s="266" t="s">
        <v>201</v>
      </c>
      <c r="T85" s="226"/>
    </row>
    <row r="86" spans="1:20" x14ac:dyDescent="0.2">
      <c r="A86" s="205"/>
      <c r="B86" s="193"/>
      <c r="C86" s="193"/>
      <c r="D86" s="193"/>
      <c r="E86" s="193"/>
      <c r="F86" s="193"/>
      <c r="G86" s="193"/>
      <c r="H86" s="193"/>
      <c r="I86" s="194"/>
      <c r="J86" s="194"/>
      <c r="K86" s="194"/>
      <c r="L86" s="113"/>
      <c r="M86" s="113"/>
      <c r="N86" s="113"/>
      <c r="O86" s="113"/>
      <c r="P86" s="113"/>
      <c r="Q86" s="113"/>
      <c r="R86" s="113"/>
      <c r="S86" s="113"/>
      <c r="T86" s="226"/>
    </row>
    <row r="87" spans="1:20" x14ac:dyDescent="0.2">
      <c r="A87" s="267" t="s">
        <v>65</v>
      </c>
      <c r="B87" s="268">
        <v>12.371535454194472</v>
      </c>
      <c r="C87" s="268">
        <v>12.012354011193761</v>
      </c>
      <c r="D87" s="268">
        <v>9.4556719116790866</v>
      </c>
      <c r="E87" s="268">
        <v>0.54741189860045836</v>
      </c>
      <c r="F87" s="268">
        <v>2.3345936615415175</v>
      </c>
      <c r="G87" s="268">
        <v>16.004294918331151</v>
      </c>
      <c r="H87" s="268">
        <v>11.178345663253154</v>
      </c>
      <c r="I87" s="268">
        <v>-0.7227654844409459</v>
      </c>
      <c r="J87" s="268">
        <v>4.9719389598841035</v>
      </c>
      <c r="K87" s="268">
        <v>20.249897887199154</v>
      </c>
      <c r="L87" s="268">
        <v>15.121219760166937</v>
      </c>
      <c r="M87" s="268">
        <v>2.9914075506926707</v>
      </c>
      <c r="N87" s="268">
        <v>5.0148987900961117</v>
      </c>
      <c r="O87" s="268">
        <v>5.7722062384497841</v>
      </c>
      <c r="P87" s="268">
        <v>-0.79662424416701016</v>
      </c>
      <c r="Q87" s="268">
        <v>8.8860085228010366</v>
      </c>
      <c r="R87" s="268">
        <v>23.553380342792487</v>
      </c>
      <c r="S87" s="268">
        <v>-10.516848867741036</v>
      </c>
      <c r="T87" s="226"/>
    </row>
    <row r="88" spans="1:20" x14ac:dyDescent="0.2">
      <c r="A88" s="267" t="s">
        <v>66</v>
      </c>
      <c r="B88" s="268">
        <v>25.332178436130604</v>
      </c>
      <c r="C88" s="268">
        <v>16.972530857920965</v>
      </c>
      <c r="D88" s="268">
        <v>-6.6117559382335767</v>
      </c>
      <c r="E88" s="268">
        <v>-9.2277726852840853</v>
      </c>
      <c r="F88" s="268">
        <v>1.9269479108275478</v>
      </c>
      <c r="G88" s="268">
        <v>19.894010209287359</v>
      </c>
      <c r="H88" s="268">
        <v>-31.467845571810692</v>
      </c>
      <c r="I88" s="268">
        <v>33.499479783683974</v>
      </c>
      <c r="J88" s="268">
        <v>1.5498192206349515</v>
      </c>
      <c r="K88" s="268">
        <v>9.8322857825559709</v>
      </c>
      <c r="L88" s="268">
        <v>1.6188157939002412</v>
      </c>
      <c r="M88" s="268">
        <v>5.3500244006879027</v>
      </c>
      <c r="N88" s="268">
        <v>-5.560146357075002</v>
      </c>
      <c r="O88" s="268">
        <v>-8.1939306611978129</v>
      </c>
      <c r="P88" s="268">
        <v>-14.854125687241638</v>
      </c>
      <c r="Q88" s="268">
        <v>18.805748647473596</v>
      </c>
      <c r="R88" s="268">
        <v>-20.627955071044635</v>
      </c>
      <c r="S88" s="268">
        <v>30.063740808102168</v>
      </c>
      <c r="T88" s="226"/>
    </row>
    <row r="89" spans="1:20" x14ac:dyDescent="0.2">
      <c r="A89" s="267" t="s">
        <v>67</v>
      </c>
      <c r="B89" s="268">
        <v>6.7466029722968335</v>
      </c>
      <c r="C89" s="268">
        <v>4.4089031555803126</v>
      </c>
      <c r="D89" s="268">
        <v>0.80347535526104075</v>
      </c>
      <c r="E89" s="268">
        <v>6.2089941880537847</v>
      </c>
      <c r="F89" s="268">
        <v>5.3922770493320948</v>
      </c>
      <c r="G89" s="268">
        <v>7.5154192517470575</v>
      </c>
      <c r="H89" s="268">
        <v>-2.7361388739879255</v>
      </c>
      <c r="I89" s="268">
        <v>5.6189864660058486</v>
      </c>
      <c r="J89" s="268">
        <v>4.4270773956060383</v>
      </c>
      <c r="K89" s="268">
        <v>3.0179007654775658</v>
      </c>
      <c r="L89" s="268">
        <v>2.1016701239183755</v>
      </c>
      <c r="M89" s="268">
        <v>-2.4544668982011464</v>
      </c>
      <c r="N89" s="268">
        <v>1.7568399292847037</v>
      </c>
      <c r="O89" s="268">
        <v>-2.1098662144387159</v>
      </c>
      <c r="P89" s="268">
        <v>-10.326201472536612</v>
      </c>
      <c r="Q89" s="268">
        <v>18.056674163578034</v>
      </c>
      <c r="R89" s="268">
        <v>15.173104046081697</v>
      </c>
      <c r="S89" s="268">
        <v>-1.869043648062918</v>
      </c>
      <c r="T89" s="226"/>
    </row>
    <row r="90" spans="1:20" ht="22.5" x14ac:dyDescent="0.2">
      <c r="A90" s="269" t="s">
        <v>68</v>
      </c>
      <c r="B90" s="268">
        <v>1.7832569509995899</v>
      </c>
      <c r="C90" s="268">
        <v>6.0262853205525158</v>
      </c>
      <c r="D90" s="268">
        <v>0.97755146513149871</v>
      </c>
      <c r="E90" s="268">
        <v>1.3544446318010994</v>
      </c>
      <c r="F90" s="268">
        <v>0.32581034827088295</v>
      </c>
      <c r="G90" s="268">
        <v>4.028100659256495</v>
      </c>
      <c r="H90" s="268">
        <v>1.3813328790003299</v>
      </c>
      <c r="I90" s="268">
        <v>0.30979647296394131</v>
      </c>
      <c r="J90" s="268">
        <v>-2.0292372252634028</v>
      </c>
      <c r="K90" s="268">
        <v>-1.7425835764706576</v>
      </c>
      <c r="L90" s="268">
        <v>-0.94996932029836056</v>
      </c>
      <c r="M90" s="268">
        <v>1.4979209351928757</v>
      </c>
      <c r="N90" s="268">
        <v>4.1624041694459768</v>
      </c>
      <c r="O90" s="268">
        <v>2.0665013615336125</v>
      </c>
      <c r="P90" s="268">
        <v>-4.5797045212335519</v>
      </c>
      <c r="Q90" s="268">
        <v>0.95903290018899412</v>
      </c>
      <c r="R90" s="268">
        <v>3.6132667724162237</v>
      </c>
      <c r="S90" s="268">
        <v>0.59822510946263563</v>
      </c>
      <c r="T90" s="226"/>
    </row>
    <row r="91" spans="1:20" x14ac:dyDescent="0.2">
      <c r="A91" s="269" t="s">
        <v>69</v>
      </c>
      <c r="B91" s="268">
        <v>11.821501402873459</v>
      </c>
      <c r="C91" s="268">
        <v>17.880273852125228</v>
      </c>
      <c r="D91" s="268">
        <v>-17.44033608290767</v>
      </c>
      <c r="E91" s="268">
        <v>-4.0376905332806912</v>
      </c>
      <c r="F91" s="268">
        <v>-3.3833681349557665</v>
      </c>
      <c r="G91" s="268">
        <v>19.884359568257317</v>
      </c>
      <c r="H91" s="268">
        <v>-19.619427705757786</v>
      </c>
      <c r="I91" s="268">
        <v>20.995054516303881</v>
      </c>
      <c r="J91" s="268">
        <v>-7.1496764516307154</v>
      </c>
      <c r="K91" s="268">
        <v>8.2023424501881834</v>
      </c>
      <c r="L91" s="268">
        <v>-12.21993855739515</v>
      </c>
      <c r="M91" s="268">
        <v>-0.33922125826384431</v>
      </c>
      <c r="N91" s="268">
        <v>-4.7911002930432929</v>
      </c>
      <c r="O91" s="268">
        <v>3.8118848379432579</v>
      </c>
      <c r="P91" s="268">
        <v>-31.166630158140794</v>
      </c>
      <c r="Q91" s="268">
        <v>33.79223555982793</v>
      </c>
      <c r="R91" s="268">
        <v>5.8904887050422738</v>
      </c>
      <c r="S91" s="268">
        <v>12.125766153271901</v>
      </c>
      <c r="T91" s="226"/>
    </row>
    <row r="92" spans="1:20" ht="22.5" x14ac:dyDescent="0.2">
      <c r="A92" s="269" t="s">
        <v>70</v>
      </c>
      <c r="B92" s="268">
        <v>10.957505889804132</v>
      </c>
      <c r="C92" s="268">
        <v>11.429866972556546</v>
      </c>
      <c r="D92" s="268">
        <v>3.1526722291803644</v>
      </c>
      <c r="E92" s="268">
        <v>4.3993651667318723</v>
      </c>
      <c r="F92" s="268">
        <v>8.2302799876413424</v>
      </c>
      <c r="G92" s="268">
        <v>9.9818379411522162</v>
      </c>
      <c r="H92" s="268">
        <v>7.8237028525248276</v>
      </c>
      <c r="I92" s="268">
        <v>4.5244420844709143</v>
      </c>
      <c r="J92" s="268">
        <v>5.986078045311527</v>
      </c>
      <c r="K92" s="268">
        <v>5.2219166390884197</v>
      </c>
      <c r="L92" s="268">
        <v>5.9871213287018721</v>
      </c>
      <c r="M92" s="268">
        <v>4.036559893273628</v>
      </c>
      <c r="N92" s="268">
        <v>2.9573986976964894</v>
      </c>
      <c r="O92" s="268">
        <v>6.479174541153343</v>
      </c>
      <c r="P92" s="268">
        <v>-0.48288680254373606</v>
      </c>
      <c r="Q92" s="268">
        <v>9.0584138001372327</v>
      </c>
      <c r="R92" s="268">
        <v>3.0552389280693593</v>
      </c>
      <c r="S92" s="268">
        <v>2.4364449084782303</v>
      </c>
      <c r="T92" s="226"/>
    </row>
    <row r="93" spans="1:20" x14ac:dyDescent="0.2">
      <c r="A93" s="267" t="s">
        <v>71</v>
      </c>
      <c r="B93" s="268">
        <v>6.1462347205259782</v>
      </c>
      <c r="C93" s="268">
        <v>14.974207898073178</v>
      </c>
      <c r="D93" s="268">
        <v>10.136308623577506</v>
      </c>
      <c r="E93" s="268">
        <v>-1.8504470607486501</v>
      </c>
      <c r="F93" s="268">
        <v>1.7766166622455781</v>
      </c>
      <c r="G93" s="268">
        <v>2.9661421355754003</v>
      </c>
      <c r="H93" s="268">
        <v>2.2775063396875295</v>
      </c>
      <c r="I93" s="268">
        <v>3.638365366323093</v>
      </c>
      <c r="J93" s="268">
        <v>1.7106338564750745</v>
      </c>
      <c r="K93" s="268">
        <v>4.367012773725687</v>
      </c>
      <c r="L93" s="268">
        <v>3.3450148158092441</v>
      </c>
      <c r="M93" s="268">
        <v>1.9622388432541271</v>
      </c>
      <c r="N93" s="268">
        <v>6.7883753860599194</v>
      </c>
      <c r="O93" s="268">
        <v>-0.56047654669965086</v>
      </c>
      <c r="P93" s="268">
        <v>-17.399976928696002</v>
      </c>
      <c r="Q93" s="268">
        <v>14.997110247785095</v>
      </c>
      <c r="R93" s="268">
        <v>8.8335942777467267</v>
      </c>
      <c r="S93" s="268">
        <v>-9.4727380292936036E-2</v>
      </c>
      <c r="T93" s="226"/>
    </row>
    <row r="94" spans="1:20" x14ac:dyDescent="0.2">
      <c r="A94" s="267" t="s">
        <v>72</v>
      </c>
      <c r="B94" s="268">
        <v>5.6198749283610905</v>
      </c>
      <c r="C94" s="268">
        <v>6.2295755685126242</v>
      </c>
      <c r="D94" s="268">
        <v>5.7105863960249081</v>
      </c>
      <c r="E94" s="268">
        <v>4.5349566130156616</v>
      </c>
      <c r="F94" s="268">
        <v>4.1050212558688459</v>
      </c>
      <c r="G94" s="268">
        <v>5.2275983550696958</v>
      </c>
      <c r="H94" s="268">
        <v>6.6228792316272989</v>
      </c>
      <c r="I94" s="268">
        <v>6.4828096271350333</v>
      </c>
      <c r="J94" s="268">
        <v>6.6802412727564153</v>
      </c>
      <c r="K94" s="268">
        <v>6.5061668018975061</v>
      </c>
      <c r="L94" s="268">
        <v>5.4703562332363287</v>
      </c>
      <c r="M94" s="268">
        <v>2.2439312383922161</v>
      </c>
      <c r="N94" s="268">
        <v>3.8982760643437642</v>
      </c>
      <c r="O94" s="268">
        <v>4.14737487806911</v>
      </c>
      <c r="P94" s="268">
        <v>-37.875723595035147</v>
      </c>
      <c r="Q94" s="268">
        <v>44.694938744964354</v>
      </c>
      <c r="R94" s="268">
        <v>35.820832086604625</v>
      </c>
      <c r="S94" s="268">
        <v>0.13587209977552472</v>
      </c>
      <c r="T94" s="226"/>
    </row>
    <row r="95" spans="1:20" x14ac:dyDescent="0.2">
      <c r="A95" s="270" t="s">
        <v>73</v>
      </c>
      <c r="B95" s="268">
        <v>16.283418937809735</v>
      </c>
      <c r="C95" s="268">
        <v>15.662461947854522</v>
      </c>
      <c r="D95" s="268">
        <v>26.638801520892663</v>
      </c>
      <c r="E95" s="268">
        <v>3.6302442994304851</v>
      </c>
      <c r="F95" s="268">
        <v>5.329163470134568</v>
      </c>
      <c r="G95" s="268">
        <v>10.076511585753355</v>
      </c>
      <c r="H95" s="268">
        <v>4.5809971063010657</v>
      </c>
      <c r="I95" s="268">
        <v>2.9326443406767266</v>
      </c>
      <c r="J95" s="268">
        <v>2.4177763716845213</v>
      </c>
      <c r="K95" s="268">
        <v>-3.4860297090124615</v>
      </c>
      <c r="L95" s="268">
        <v>1.409687402150217</v>
      </c>
      <c r="M95" s="268">
        <v>-0.47193797849444108</v>
      </c>
      <c r="N95" s="268">
        <v>3.3185768062054866</v>
      </c>
      <c r="O95" s="268">
        <v>1.2085619149685645</v>
      </c>
      <c r="P95" s="268">
        <v>3.3282058417087645</v>
      </c>
      <c r="Q95" s="268">
        <v>14.18787880011514</v>
      </c>
      <c r="R95" s="268">
        <v>2.6645590042995604</v>
      </c>
      <c r="S95" s="268">
        <v>2.3818069544393472</v>
      </c>
      <c r="T95" s="226"/>
    </row>
    <row r="96" spans="1:20" x14ac:dyDescent="0.2">
      <c r="A96" s="267" t="s">
        <v>74</v>
      </c>
      <c r="B96" s="268">
        <v>8.1907440517838381</v>
      </c>
      <c r="C96" s="268">
        <v>12.312513988831885</v>
      </c>
      <c r="D96" s="268">
        <v>11.620029822916944</v>
      </c>
      <c r="E96" s="268">
        <v>-5.931926356984607</v>
      </c>
      <c r="F96" s="268">
        <v>13.700968350540489</v>
      </c>
      <c r="G96" s="268">
        <v>13.076195127285327</v>
      </c>
      <c r="H96" s="268">
        <v>11.228012260372111</v>
      </c>
      <c r="I96" s="268">
        <v>4.0463244344854266</v>
      </c>
      <c r="J96" s="268">
        <v>11.527149977715535</v>
      </c>
      <c r="K96" s="268">
        <v>15.624869634402661</v>
      </c>
      <c r="L96" s="268">
        <v>3.2349053480299927</v>
      </c>
      <c r="M96" s="268">
        <v>5.5523577122062795</v>
      </c>
      <c r="N96" s="268">
        <v>3.2492526567678315</v>
      </c>
      <c r="O96" s="268">
        <v>6.3007887427553033</v>
      </c>
      <c r="P96" s="268">
        <v>4.6781925703143434</v>
      </c>
      <c r="Q96" s="268">
        <v>4.9705688881886756</v>
      </c>
      <c r="R96" s="268">
        <v>3.8409816717936529</v>
      </c>
      <c r="S96" s="268">
        <v>1.1664484429560584</v>
      </c>
      <c r="T96" s="226"/>
    </row>
    <row r="97" spans="1:20" x14ac:dyDescent="0.2">
      <c r="A97" s="267" t="s">
        <v>75</v>
      </c>
      <c r="B97" s="268">
        <v>6.0127064100845118</v>
      </c>
      <c r="C97" s="268">
        <v>6.1053497069169183</v>
      </c>
      <c r="D97" s="268">
        <v>5.3296842625356167</v>
      </c>
      <c r="E97" s="268">
        <v>2.8417726681351674</v>
      </c>
      <c r="F97" s="268">
        <v>4.6522697793130341</v>
      </c>
      <c r="G97" s="268">
        <v>5.3884168613876238</v>
      </c>
      <c r="H97" s="268">
        <v>6.2977259534109598</v>
      </c>
      <c r="I97" s="268">
        <v>0.18601677330774002</v>
      </c>
      <c r="J97" s="268">
        <v>3.5006185450296767</v>
      </c>
      <c r="K97" s="268">
        <v>2.4657050209232034</v>
      </c>
      <c r="L97" s="268">
        <v>3.085873153540386</v>
      </c>
      <c r="M97" s="268">
        <v>1.936776604447954</v>
      </c>
      <c r="N97" s="268">
        <v>2.8662353252110195</v>
      </c>
      <c r="O97" s="268">
        <v>2.0890673481769317</v>
      </c>
      <c r="P97" s="268">
        <v>-1.6298977134128645</v>
      </c>
      <c r="Q97" s="268">
        <v>4.8922739024642059</v>
      </c>
      <c r="R97" s="268">
        <v>0.93125706670964536</v>
      </c>
      <c r="S97" s="268">
        <v>1.8894249360332127</v>
      </c>
      <c r="T97" s="226"/>
    </row>
    <row r="98" spans="1:20" ht="22.5" x14ac:dyDescent="0.2">
      <c r="A98" s="267" t="s">
        <v>76</v>
      </c>
      <c r="B98" s="268">
        <v>9.8973831413468716</v>
      </c>
      <c r="C98" s="268">
        <v>7.0033046931057719</v>
      </c>
      <c r="D98" s="268">
        <v>7.1425581151087991</v>
      </c>
      <c r="E98" s="268">
        <v>7.5445383269753918</v>
      </c>
      <c r="F98" s="268">
        <v>3.6253408025500145</v>
      </c>
      <c r="G98" s="268">
        <v>7.8901391350956862</v>
      </c>
      <c r="H98" s="268">
        <v>13.830157449285686</v>
      </c>
      <c r="I98" s="268">
        <v>4.4497464742141002</v>
      </c>
      <c r="J98" s="268">
        <v>5.4376202067172086</v>
      </c>
      <c r="K98" s="268">
        <v>1.7888424636349765</v>
      </c>
      <c r="L98" s="268">
        <v>3.4320763711718438</v>
      </c>
      <c r="M98" s="268">
        <v>4.2754981542312054</v>
      </c>
      <c r="N98" s="268">
        <v>6.0588861723245291</v>
      </c>
      <c r="O98" s="268">
        <v>4.5808054899759476</v>
      </c>
      <c r="P98" s="268">
        <v>-0.73771034824238191</v>
      </c>
      <c r="Q98" s="268">
        <v>15.125560587763442</v>
      </c>
      <c r="R98" s="268">
        <v>8.0241678327330757</v>
      </c>
      <c r="S98" s="268">
        <v>0.4612357909043352</v>
      </c>
      <c r="T98" s="226"/>
    </row>
    <row r="99" spans="1:20" ht="22.5" x14ac:dyDescent="0.2">
      <c r="A99" s="267" t="s">
        <v>77</v>
      </c>
      <c r="B99" s="268">
        <v>6.459385060571643</v>
      </c>
      <c r="C99" s="268">
        <v>-0.23429772618329681</v>
      </c>
      <c r="D99" s="268">
        <v>3.4465022615150165</v>
      </c>
      <c r="E99" s="268">
        <v>3.2602322375532955</v>
      </c>
      <c r="F99" s="268">
        <v>8.1501736092428381</v>
      </c>
      <c r="G99" s="268">
        <v>7.8643336513754658</v>
      </c>
      <c r="H99" s="268">
        <v>4.976810651120589</v>
      </c>
      <c r="I99" s="268">
        <v>2.3030275038333103</v>
      </c>
      <c r="J99" s="268">
        <v>5.2573918053617552</v>
      </c>
      <c r="K99" s="268">
        <v>-6.7334476942304544E-2</v>
      </c>
      <c r="L99" s="268">
        <v>3.2611193228310187</v>
      </c>
      <c r="M99" s="268">
        <v>5.9539445582910355</v>
      </c>
      <c r="N99" s="268">
        <v>6.5933434576788796</v>
      </c>
      <c r="O99" s="268">
        <v>4.0289168394787911</v>
      </c>
      <c r="P99" s="268">
        <v>2.2612688162357619</v>
      </c>
      <c r="Q99" s="268">
        <v>5.6339081878760355</v>
      </c>
      <c r="R99" s="268">
        <v>0.79236770277335555</v>
      </c>
      <c r="S99" s="268">
        <v>0.81605541232594447</v>
      </c>
      <c r="T99" s="226"/>
    </row>
    <row r="100" spans="1:20" x14ac:dyDescent="0.2">
      <c r="A100" s="267" t="s">
        <v>78</v>
      </c>
      <c r="B100" s="268">
        <v>1.4576845340382061</v>
      </c>
      <c r="C100" s="268">
        <v>7.1196147000929244E-2</v>
      </c>
      <c r="D100" s="268">
        <v>3.0636943924033044</v>
      </c>
      <c r="E100" s="268">
        <v>3.4497836609966415</v>
      </c>
      <c r="F100" s="268">
        <v>-2.6746443532405628</v>
      </c>
      <c r="G100" s="268">
        <v>2.5625943988899946</v>
      </c>
      <c r="H100" s="268">
        <v>4.0412047543235463</v>
      </c>
      <c r="I100" s="268">
        <v>5.6256499863445608</v>
      </c>
      <c r="J100" s="268">
        <v>2.4522863253051863</v>
      </c>
      <c r="K100" s="268">
        <v>4.7113538169039515</v>
      </c>
      <c r="L100" s="268">
        <v>2.2679298764874511</v>
      </c>
      <c r="M100" s="268">
        <v>-1.0817027921343758</v>
      </c>
      <c r="N100" s="268">
        <v>5.0013481829526363</v>
      </c>
      <c r="O100" s="268">
        <v>3.1899603362331996</v>
      </c>
      <c r="P100" s="268">
        <v>0.37508163417765417</v>
      </c>
      <c r="Q100" s="268">
        <v>4.4551109721449711</v>
      </c>
      <c r="R100" s="268">
        <v>0.98389837317327533</v>
      </c>
      <c r="S100" s="268">
        <v>0.59114969716205223</v>
      </c>
      <c r="T100" s="226"/>
    </row>
    <row r="101" spans="1:20" x14ac:dyDescent="0.2">
      <c r="A101" s="267" t="s">
        <v>79</v>
      </c>
      <c r="B101" s="268">
        <v>6.2101218246924272</v>
      </c>
      <c r="C101" s="268">
        <v>4.5766486049503508</v>
      </c>
      <c r="D101" s="268">
        <v>5.5956527411816337</v>
      </c>
      <c r="E101" s="268">
        <v>6.3221424984432728</v>
      </c>
      <c r="F101" s="268">
        <v>4.4720212672902493</v>
      </c>
      <c r="G101" s="268">
        <v>2.7361876305812549</v>
      </c>
      <c r="H101" s="268">
        <v>9.5822467831548241</v>
      </c>
      <c r="I101" s="268">
        <v>6.7910540550975229</v>
      </c>
      <c r="J101" s="268">
        <v>6.4454494935172413</v>
      </c>
      <c r="K101" s="268">
        <v>4.7884664475400518</v>
      </c>
      <c r="L101" s="268">
        <v>3.4448556417322473</v>
      </c>
      <c r="M101" s="268">
        <v>5.1932221877257989</v>
      </c>
      <c r="N101" s="268">
        <v>3.3067886674913227</v>
      </c>
      <c r="O101" s="268">
        <v>6.0311891865287626</v>
      </c>
      <c r="P101" s="268">
        <v>4.4285012206076502</v>
      </c>
      <c r="Q101" s="268">
        <v>12.369988741453653</v>
      </c>
      <c r="R101" s="268">
        <v>3.5631210956414971</v>
      </c>
      <c r="S101" s="268">
        <v>3.8360010139443013</v>
      </c>
      <c r="T101" s="226"/>
    </row>
    <row r="102" spans="1:20" ht="22.5" x14ac:dyDescent="0.2">
      <c r="A102" s="267" t="s">
        <v>80</v>
      </c>
      <c r="B102" s="268">
        <v>8.5807663033547144</v>
      </c>
      <c r="C102" s="268">
        <v>8.3908464779298253</v>
      </c>
      <c r="D102" s="268">
        <v>6.3082252242425918</v>
      </c>
      <c r="E102" s="268">
        <v>3.5884351256905145</v>
      </c>
      <c r="F102" s="268">
        <v>2.6030107979568173</v>
      </c>
      <c r="G102" s="268">
        <v>0.72227185845443742</v>
      </c>
      <c r="H102" s="268">
        <v>6.4833729790372274</v>
      </c>
      <c r="I102" s="268">
        <v>-1.6048677740297279</v>
      </c>
      <c r="J102" s="268">
        <v>2.8604551079321583</v>
      </c>
      <c r="K102" s="268">
        <v>5.6082457446363421</v>
      </c>
      <c r="L102" s="268">
        <v>4.4914347969704504</v>
      </c>
      <c r="M102" s="268">
        <v>0.88002332609580236</v>
      </c>
      <c r="N102" s="268">
        <v>4.21246710599259</v>
      </c>
      <c r="O102" s="268">
        <v>14.730857682881894</v>
      </c>
      <c r="P102" s="268">
        <v>-36.205818575006866</v>
      </c>
      <c r="Q102" s="268">
        <v>37.654028597117197</v>
      </c>
      <c r="R102" s="268">
        <v>17.737498589377477</v>
      </c>
      <c r="S102" s="268">
        <v>7.6785574344260032</v>
      </c>
      <c r="T102" s="226"/>
    </row>
    <row r="103" spans="1:20" x14ac:dyDescent="0.2">
      <c r="A103" s="269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26"/>
    </row>
    <row r="104" spans="1:20" x14ac:dyDescent="0.2">
      <c r="A104" s="271" t="s">
        <v>81</v>
      </c>
      <c r="B104" s="272">
        <v>7.7582785664655152</v>
      </c>
      <c r="C104" s="272">
        <v>8.1451953909178698</v>
      </c>
      <c r="D104" s="272">
        <v>3.2725565662234724</v>
      </c>
      <c r="E104" s="272">
        <v>2.8863709817188665</v>
      </c>
      <c r="F104" s="272">
        <v>4.2150158266811566</v>
      </c>
      <c r="G104" s="272">
        <v>7.8623468077539727</v>
      </c>
      <c r="H104" s="272">
        <v>3.5847889572745206</v>
      </c>
      <c r="I104" s="272">
        <v>4.8025239689085009</v>
      </c>
      <c r="J104" s="272">
        <v>3.8202990350013843</v>
      </c>
      <c r="K104" s="272">
        <v>4.1355718208633707</v>
      </c>
      <c r="L104" s="272">
        <v>2.231225873810061</v>
      </c>
      <c r="M104" s="272">
        <v>2.0993358214874247</v>
      </c>
      <c r="N104" s="272">
        <v>3.3536792767276058</v>
      </c>
      <c r="O104" s="272">
        <v>3.56044148245378</v>
      </c>
      <c r="P104" s="272">
        <v>-6.4555973145454804</v>
      </c>
      <c r="Q104" s="272">
        <v>12.930311972299258</v>
      </c>
      <c r="R104" s="272">
        <v>7.0797077373112582</v>
      </c>
      <c r="S104" s="272">
        <v>1.6532917686814974</v>
      </c>
      <c r="T104" s="226"/>
    </row>
    <row r="105" spans="1:20" x14ac:dyDescent="0.2">
      <c r="A105" s="269"/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26"/>
    </row>
    <row r="106" spans="1:20" x14ac:dyDescent="0.2">
      <c r="A106" s="269" t="s">
        <v>59</v>
      </c>
      <c r="B106" s="268">
        <v>12.946442914207989</v>
      </c>
      <c r="C106" s="268">
        <v>13.754421420399066</v>
      </c>
      <c r="D106" s="268">
        <v>6.8194348136890515</v>
      </c>
      <c r="E106" s="268">
        <v>2.9414464108750371</v>
      </c>
      <c r="F106" s="268">
        <v>10.075231339436952</v>
      </c>
      <c r="G106" s="268">
        <v>15.135311858196276</v>
      </c>
      <c r="H106" s="268">
        <v>4.3497925415201921</v>
      </c>
      <c r="I106" s="268">
        <v>6.6269937016006475</v>
      </c>
      <c r="J106" s="268">
        <v>7.8652286509938163</v>
      </c>
      <c r="K106" s="268">
        <v>2.8747114573873134</v>
      </c>
      <c r="L106" s="268">
        <v>2.6442403878649712</v>
      </c>
      <c r="M106" s="268">
        <v>1.8062166807516489</v>
      </c>
      <c r="N106" s="268">
        <v>3.819845287434509</v>
      </c>
      <c r="O106" s="268">
        <v>4.9099323936193429</v>
      </c>
      <c r="P106" s="268">
        <v>-5.5682149446869005</v>
      </c>
      <c r="Q106" s="268">
        <v>18.713503766271611</v>
      </c>
      <c r="R106" s="268">
        <v>16.798025137683446</v>
      </c>
      <c r="S106" s="268">
        <v>1.4733163791063042</v>
      </c>
      <c r="T106" s="226"/>
    </row>
    <row r="107" spans="1:20" x14ac:dyDescent="0.2">
      <c r="A107" s="269"/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26"/>
    </row>
    <row r="108" spans="1:20" x14ac:dyDescent="0.2">
      <c r="A108" s="271" t="s">
        <v>82</v>
      </c>
      <c r="B108" s="272">
        <v>8.1152824956745242</v>
      </c>
      <c r="C108" s="272">
        <v>8.5484206060693744</v>
      </c>
      <c r="D108" s="272">
        <v>3.5397561636801189</v>
      </c>
      <c r="E108" s="272">
        <v>2.8906514427387897</v>
      </c>
      <c r="F108" s="272">
        <v>4.6706964834105191</v>
      </c>
      <c r="G108" s="272">
        <v>8.4570811256580605</v>
      </c>
      <c r="H108" s="272">
        <v>3.6511977519811722</v>
      </c>
      <c r="I108" s="272">
        <v>4.9619708601084778</v>
      </c>
      <c r="J108" s="272">
        <v>4.179407423446202</v>
      </c>
      <c r="K108" s="272">
        <v>4.0196724285311625</v>
      </c>
      <c r="L108" s="272">
        <v>2.2687726478150649</v>
      </c>
      <c r="M108" s="272">
        <v>2.0725907948420996</v>
      </c>
      <c r="N108" s="272">
        <v>3.396102593640471</v>
      </c>
      <c r="O108" s="272">
        <v>3.683754858774213</v>
      </c>
      <c r="P108" s="272">
        <v>-6.3735514092026602</v>
      </c>
      <c r="Q108" s="272">
        <v>13.469615622998221</v>
      </c>
      <c r="R108" s="272">
        <v>8.0278584659494214</v>
      </c>
      <c r="S108" s="272">
        <v>1.6343072688651539</v>
      </c>
      <c r="T108" s="226"/>
    </row>
    <row r="109" spans="1:20" x14ac:dyDescent="0.2">
      <c r="A109" s="273"/>
      <c r="B109" s="259"/>
      <c r="C109" s="259"/>
      <c r="D109" s="259"/>
      <c r="E109" s="259"/>
      <c r="F109" s="259"/>
      <c r="G109" s="259"/>
      <c r="H109" s="259"/>
      <c r="I109" s="260"/>
      <c r="J109" s="260"/>
      <c r="K109" s="274"/>
      <c r="L109" s="111"/>
      <c r="M109" s="111"/>
      <c r="N109" s="111"/>
      <c r="O109" s="111"/>
      <c r="P109" s="111"/>
      <c r="Q109" s="111"/>
      <c r="R109" s="111"/>
      <c r="S109" s="232"/>
      <c r="T109" s="226"/>
    </row>
    <row r="110" spans="1:20" x14ac:dyDescent="0.2">
      <c r="A110" s="213" t="s">
        <v>48</v>
      </c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  <c r="L110" s="56"/>
      <c r="M110" s="56"/>
      <c r="N110" s="56"/>
      <c r="O110" s="56"/>
      <c r="P110" s="56"/>
      <c r="Q110" s="105"/>
      <c r="R110" s="105"/>
      <c r="S110" s="105"/>
      <c r="T110" s="226"/>
    </row>
    <row r="111" spans="1:20" x14ac:dyDescent="0.2">
      <c r="A111" s="215" t="s">
        <v>28</v>
      </c>
      <c r="B111" s="272"/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56"/>
      <c r="O111" s="56"/>
      <c r="P111" s="56"/>
      <c r="Q111" s="105"/>
      <c r="R111" s="105"/>
      <c r="S111" s="105"/>
      <c r="T111" s="226"/>
    </row>
    <row r="112" spans="1:20" x14ac:dyDescent="0.2">
      <c r="A112" s="22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226"/>
    </row>
    <row r="113" spans="1:20" x14ac:dyDescent="0.2">
      <c r="A113" s="22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226"/>
    </row>
    <row r="114" spans="1:20" ht="12.75" x14ac:dyDescent="0.2">
      <c r="A114" s="116" t="s">
        <v>15</v>
      </c>
      <c r="B114" s="117"/>
      <c r="C114" s="117"/>
      <c r="D114" s="117"/>
      <c r="E114" s="117"/>
      <c r="F114" s="117"/>
      <c r="G114" s="117"/>
      <c r="H114" s="117"/>
      <c r="I114" s="292"/>
      <c r="J114" s="292"/>
      <c r="K114" s="292"/>
      <c r="L114" s="292"/>
      <c r="M114" s="292"/>
      <c r="N114" s="292"/>
      <c r="O114" s="292"/>
      <c r="P114" s="292"/>
      <c r="Q114" s="292"/>
      <c r="R114" s="292"/>
      <c r="S114" s="292"/>
      <c r="T114" s="293"/>
    </row>
    <row r="115" spans="1:20" ht="12.75" x14ac:dyDescent="0.2">
      <c r="A115" s="288" t="s">
        <v>212</v>
      </c>
      <c r="B115" s="99"/>
      <c r="C115" s="99"/>
      <c r="D115" s="56"/>
      <c r="E115" s="56"/>
      <c r="F115" s="56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226"/>
    </row>
    <row r="116" spans="1:20" x14ac:dyDescent="0.2">
      <c r="A116" s="275"/>
      <c r="B116" s="276"/>
      <c r="C116" s="276"/>
      <c r="D116" s="111"/>
      <c r="E116" s="111"/>
      <c r="F116" s="111"/>
      <c r="G116" s="232"/>
      <c r="H116" s="232"/>
      <c r="I116" s="232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226"/>
    </row>
    <row r="117" spans="1:20" ht="15" customHeight="1" x14ac:dyDescent="0.2">
      <c r="A117" s="277" t="s">
        <v>61</v>
      </c>
      <c r="B117" s="278" t="s">
        <v>84</v>
      </c>
      <c r="C117" s="278"/>
      <c r="D117" s="278"/>
      <c r="E117" s="278"/>
      <c r="F117" s="278"/>
      <c r="G117" s="278"/>
      <c r="H117" s="278"/>
      <c r="I117" s="278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226"/>
    </row>
    <row r="118" spans="1:20" x14ac:dyDescent="0.2">
      <c r="A118" s="279"/>
      <c r="B118" s="238" t="s">
        <v>64</v>
      </c>
      <c r="C118" s="238">
        <v>2017</v>
      </c>
      <c r="D118" s="238">
        <v>2018</v>
      </c>
      <c r="E118" s="238">
        <v>2019</v>
      </c>
      <c r="F118" s="239">
        <v>2020</v>
      </c>
      <c r="G118" s="239">
        <v>2021</v>
      </c>
      <c r="H118" s="239">
        <v>2022</v>
      </c>
      <c r="I118" s="239" t="s">
        <v>201</v>
      </c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226"/>
    </row>
    <row r="119" spans="1:20" x14ac:dyDescent="0.2">
      <c r="A119" s="205"/>
      <c r="B119" s="194"/>
      <c r="C119" s="99"/>
      <c r="D119" s="99"/>
      <c r="E119" s="99"/>
      <c r="F119" s="99"/>
      <c r="G119" s="99"/>
      <c r="H119" s="99"/>
      <c r="I119" s="99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226"/>
    </row>
    <row r="120" spans="1:20" x14ac:dyDescent="0.2">
      <c r="A120" s="267" t="s">
        <v>65</v>
      </c>
      <c r="B120" s="99">
        <v>232130.90587599386</v>
      </c>
      <c r="C120" s="99">
        <v>289074.25402055302</v>
      </c>
      <c r="D120" s="99">
        <v>369800</v>
      </c>
      <c r="E120" s="99">
        <v>328952.04404352955</v>
      </c>
      <c r="F120" s="99">
        <v>342311</v>
      </c>
      <c r="G120" s="99">
        <v>430239</v>
      </c>
      <c r="H120" s="99">
        <v>714984.71054523007</v>
      </c>
      <c r="I120" s="99">
        <v>719953.90171515278</v>
      </c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226"/>
    </row>
    <row r="121" spans="1:20" x14ac:dyDescent="0.2">
      <c r="A121" s="267" t="s">
        <v>66</v>
      </c>
      <c r="B121" s="99">
        <v>67010.936384239802</v>
      </c>
      <c r="C121" s="99">
        <v>74383.828395176752</v>
      </c>
      <c r="D121" s="99">
        <v>69933</v>
      </c>
      <c r="E121" s="99">
        <v>61888.593680303755</v>
      </c>
      <c r="F121" s="99">
        <v>56609</v>
      </c>
      <c r="G121" s="99">
        <v>67473.211062265531</v>
      </c>
      <c r="H121" s="99">
        <v>64147.66923078899</v>
      </c>
      <c r="I121" s="99">
        <v>129297.09643394605</v>
      </c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226"/>
    </row>
    <row r="122" spans="1:20" x14ac:dyDescent="0.2">
      <c r="A122" s="267" t="s">
        <v>67</v>
      </c>
      <c r="B122" s="99">
        <v>7958092.7305892743</v>
      </c>
      <c r="C122" s="99">
        <v>7805624.2566553643</v>
      </c>
      <c r="D122" s="99">
        <v>8381267</v>
      </c>
      <c r="E122" s="99">
        <v>8123162.4477225635</v>
      </c>
      <c r="F122" s="99">
        <v>7731771</v>
      </c>
      <c r="G122" s="99">
        <v>9735102.5323883686</v>
      </c>
      <c r="H122" s="99">
        <v>11827285.06037383</v>
      </c>
      <c r="I122" s="99">
        <v>12957912.544777676</v>
      </c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226"/>
    </row>
    <row r="123" spans="1:20" ht="22.5" x14ac:dyDescent="0.2">
      <c r="A123" s="269" t="s">
        <v>68</v>
      </c>
      <c r="B123" s="99">
        <v>1773697.1767560593</v>
      </c>
      <c r="C123" s="99">
        <v>1993796.6670955347</v>
      </c>
      <c r="D123" s="99">
        <v>2057934</v>
      </c>
      <c r="E123" s="99">
        <v>2091029.0514691938</v>
      </c>
      <c r="F123" s="99">
        <v>2203394</v>
      </c>
      <c r="G123" s="99">
        <v>2404898.3383409488</v>
      </c>
      <c r="H123" s="99">
        <v>2200426.882981868</v>
      </c>
      <c r="I123" s="99">
        <v>2540826.677128884</v>
      </c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226"/>
    </row>
    <row r="124" spans="1:20" x14ac:dyDescent="0.2">
      <c r="A124" s="269" t="s">
        <v>69</v>
      </c>
      <c r="B124" s="99">
        <v>3544082.0841848012</v>
      </c>
      <c r="C124" s="99">
        <v>4224736.3365419582</v>
      </c>
      <c r="D124" s="99">
        <v>4639744</v>
      </c>
      <c r="E124" s="99">
        <v>5166358.0434176065</v>
      </c>
      <c r="F124" s="99">
        <v>4015633</v>
      </c>
      <c r="G124" s="99">
        <v>5356492.5217436738</v>
      </c>
      <c r="H124" s="99">
        <v>6068946.6870436594</v>
      </c>
      <c r="I124" s="99">
        <v>7305530.3663225695</v>
      </c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226"/>
    </row>
    <row r="125" spans="1:20" ht="22.5" x14ac:dyDescent="0.2">
      <c r="A125" s="269" t="s">
        <v>70</v>
      </c>
      <c r="B125" s="99">
        <v>6909728.6843071394</v>
      </c>
      <c r="C125" s="99">
        <v>7941543.5433278708</v>
      </c>
      <c r="D125" s="99">
        <v>8076696</v>
      </c>
      <c r="E125" s="99">
        <v>8785766.0584178977</v>
      </c>
      <c r="F125" s="99">
        <v>9144831</v>
      </c>
      <c r="G125" s="99">
        <v>9844636.7985534295</v>
      </c>
      <c r="H125" s="99">
        <v>13437103.86743811</v>
      </c>
      <c r="I125" s="99">
        <v>17159723.698937405</v>
      </c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226"/>
    </row>
    <row r="126" spans="1:20" x14ac:dyDescent="0.2">
      <c r="A126" s="267" t="s">
        <v>71</v>
      </c>
      <c r="B126" s="99">
        <v>2525910.6345668407</v>
      </c>
      <c r="C126" s="99">
        <v>2800644.7522030859</v>
      </c>
      <c r="D126" s="99">
        <v>2848311</v>
      </c>
      <c r="E126" s="99">
        <v>3221157.3173879292</v>
      </c>
      <c r="F126" s="99">
        <v>2752079</v>
      </c>
      <c r="G126" s="99">
        <v>3466937.3074017148</v>
      </c>
      <c r="H126" s="99">
        <v>3652441.2424667818</v>
      </c>
      <c r="I126" s="99">
        <v>3958685.1129042055</v>
      </c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226"/>
    </row>
    <row r="127" spans="1:20" x14ac:dyDescent="0.2">
      <c r="A127" s="267" t="s">
        <v>72</v>
      </c>
      <c r="B127" s="99">
        <v>2701940.8228070615</v>
      </c>
      <c r="C127" s="242">
        <v>2928834.9715842325</v>
      </c>
      <c r="D127" s="242">
        <v>3411655</v>
      </c>
      <c r="E127" s="242">
        <v>3784813.4279965814</v>
      </c>
      <c r="F127" s="242">
        <v>2467243</v>
      </c>
      <c r="G127" s="242">
        <v>3736392.0377396615</v>
      </c>
      <c r="H127" s="99">
        <v>5036650.4015491325</v>
      </c>
      <c r="I127" s="99">
        <v>5908565.5226926487</v>
      </c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226"/>
    </row>
    <row r="128" spans="1:20" x14ac:dyDescent="0.2">
      <c r="A128" s="270" t="s">
        <v>73</v>
      </c>
      <c r="B128" s="99">
        <v>2884047.4709143862</v>
      </c>
      <c r="C128" s="99">
        <v>2922572.1008991809</v>
      </c>
      <c r="D128" s="99">
        <v>3419119</v>
      </c>
      <c r="E128" s="99">
        <v>3424844.3301747525</v>
      </c>
      <c r="F128" s="99">
        <v>3709362</v>
      </c>
      <c r="G128" s="99">
        <v>4228341.1344632423</v>
      </c>
      <c r="H128" s="242">
        <v>3379174.4874972217</v>
      </c>
      <c r="I128" s="242">
        <v>3152614.9216904035</v>
      </c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226"/>
    </row>
    <row r="129" spans="1:20" x14ac:dyDescent="0.2">
      <c r="A129" s="267" t="s">
        <v>74</v>
      </c>
      <c r="B129" s="99">
        <v>4563529.4063602891</v>
      </c>
      <c r="C129" s="99">
        <v>4591555.1802146779</v>
      </c>
      <c r="D129" s="99">
        <v>4874784</v>
      </c>
      <c r="E129" s="99">
        <v>5557399.8399738967</v>
      </c>
      <c r="F129" s="99">
        <v>6177919</v>
      </c>
      <c r="G129" s="99">
        <v>6525558.7740500225</v>
      </c>
      <c r="H129" s="242">
        <v>7536647.1455496</v>
      </c>
      <c r="I129" s="242">
        <v>9358198.2834797874</v>
      </c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226"/>
    </row>
    <row r="130" spans="1:20" x14ac:dyDescent="0.2">
      <c r="A130" s="267" t="s">
        <v>85</v>
      </c>
      <c r="B130" s="99">
        <v>7057754.3225791845</v>
      </c>
      <c r="C130" s="99">
        <v>7445791.4141237866</v>
      </c>
      <c r="D130" s="99">
        <v>8004630</v>
      </c>
      <c r="E130" s="99">
        <v>8494354.315245444</v>
      </c>
      <c r="F130" s="99">
        <v>8571868</v>
      </c>
      <c r="G130" s="99">
        <v>9151377.5383250378</v>
      </c>
      <c r="H130" s="99">
        <v>9457792.4611840434</v>
      </c>
      <c r="I130" s="99">
        <v>9938759.3480158728</v>
      </c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226"/>
    </row>
    <row r="131" spans="1:20" ht="22.5" x14ac:dyDescent="0.2">
      <c r="A131" s="267" t="s">
        <v>76</v>
      </c>
      <c r="B131" s="99">
        <v>7325964.6003460092</v>
      </c>
      <c r="C131" s="99">
        <v>8161059.3752908604</v>
      </c>
      <c r="D131" s="99">
        <v>8982421</v>
      </c>
      <c r="E131" s="99">
        <v>9723044.7525667213</v>
      </c>
      <c r="F131" s="99">
        <v>9989439</v>
      </c>
      <c r="G131" s="99">
        <v>11688055.458709601</v>
      </c>
      <c r="H131" s="99">
        <v>13121616.462361667</v>
      </c>
      <c r="I131" s="99">
        <v>14533838.67618062</v>
      </c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226"/>
    </row>
    <row r="132" spans="1:20" ht="22.5" x14ac:dyDescent="0.2">
      <c r="A132" s="267" t="s">
        <v>77</v>
      </c>
      <c r="B132" s="99">
        <v>2890624.1187959635</v>
      </c>
      <c r="C132" s="99">
        <v>3268233.8887315262</v>
      </c>
      <c r="D132" s="99">
        <v>3633153</v>
      </c>
      <c r="E132" s="99">
        <v>3964750.049868891</v>
      </c>
      <c r="F132" s="99">
        <v>4248797</v>
      </c>
      <c r="G132" s="99">
        <v>4652969.841944322</v>
      </c>
      <c r="H132" s="99">
        <v>4828385.7718675137</v>
      </c>
      <c r="I132" s="99">
        <v>5237443.7278368715</v>
      </c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226"/>
    </row>
    <row r="133" spans="1:20" x14ac:dyDescent="0.2">
      <c r="A133" s="267" t="s">
        <v>78</v>
      </c>
      <c r="B133" s="99">
        <v>2708749.5539300404</v>
      </c>
      <c r="C133" s="99">
        <v>2827126.9723943053</v>
      </c>
      <c r="D133" s="99">
        <v>3288206</v>
      </c>
      <c r="E133" s="99">
        <v>3576908.4615696473</v>
      </c>
      <c r="F133" s="99">
        <v>3762345</v>
      </c>
      <c r="G133" s="99">
        <v>3326863.8791512283</v>
      </c>
      <c r="H133" s="99">
        <v>3402256.701704246</v>
      </c>
      <c r="I133" s="99">
        <v>3583231.0686186571</v>
      </c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226"/>
    </row>
    <row r="134" spans="1:20" x14ac:dyDescent="0.2">
      <c r="A134" s="267" t="s">
        <v>79</v>
      </c>
      <c r="B134" s="99">
        <v>2845754.4444357343</v>
      </c>
      <c r="C134" s="99">
        <v>3299526.0635811137</v>
      </c>
      <c r="D134" s="99">
        <v>3686940</v>
      </c>
      <c r="E134" s="99">
        <v>4056361.1652240087</v>
      </c>
      <c r="F134" s="99">
        <v>4431561</v>
      </c>
      <c r="G134" s="99">
        <v>5077281.7818527678</v>
      </c>
      <c r="H134" s="99">
        <v>5388717.9179355148</v>
      </c>
      <c r="I134" s="99">
        <v>5972784.9350220654</v>
      </c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226"/>
    </row>
    <row r="135" spans="1:20" ht="22.5" x14ac:dyDescent="0.2">
      <c r="A135" s="267" t="s">
        <v>80</v>
      </c>
      <c r="B135" s="99">
        <v>1946787.4306595272</v>
      </c>
      <c r="C135" s="99">
        <v>1990616.0444205741</v>
      </c>
      <c r="D135" s="99">
        <v>2125717</v>
      </c>
      <c r="E135" s="99">
        <v>2634647.2208315171</v>
      </c>
      <c r="F135" s="99">
        <v>1742327</v>
      </c>
      <c r="G135" s="99">
        <v>2409546.9235704411</v>
      </c>
      <c r="H135" s="99">
        <v>2913672.1401536739</v>
      </c>
      <c r="I135" s="99">
        <v>3322734.7131616264</v>
      </c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226"/>
    </row>
    <row r="136" spans="1:20" x14ac:dyDescent="0.2">
      <c r="A136" s="269"/>
      <c r="B136" s="99"/>
      <c r="C136" s="242"/>
      <c r="D136" s="242"/>
      <c r="E136" s="242"/>
      <c r="F136" s="242"/>
      <c r="G136" s="242"/>
      <c r="H136" s="242"/>
      <c r="I136" s="242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226"/>
    </row>
    <row r="137" spans="1:20" x14ac:dyDescent="0.2">
      <c r="A137" s="269" t="s">
        <v>81</v>
      </c>
      <c r="B137" s="250">
        <f>SUM(B120:B136)</f>
        <v>57935805.323492534</v>
      </c>
      <c r="C137" s="250">
        <f>SUM(C120:C136)</f>
        <v>62565119.649479814</v>
      </c>
      <c r="D137" s="250">
        <f>SUM(D120:D136)</f>
        <v>67870310</v>
      </c>
      <c r="E137" s="250">
        <f t="shared" ref="E137" si="8">SUM(E120:E136)</f>
        <v>72995437.119590476</v>
      </c>
      <c r="F137" s="250">
        <f>SUM(F120:F136)</f>
        <v>71347489</v>
      </c>
      <c r="G137" s="250">
        <f t="shared" ref="G137:I137" si="9">SUM(G120:G136)</f>
        <v>82102167.079296723</v>
      </c>
      <c r="H137" s="250">
        <f t="shared" si="9"/>
        <v>93030249.609882891</v>
      </c>
      <c r="I137" s="250">
        <f t="shared" si="9"/>
        <v>105780100.5949184</v>
      </c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226"/>
    </row>
    <row r="138" spans="1:20" x14ac:dyDescent="0.2">
      <c r="A138" s="269"/>
      <c r="B138" s="250"/>
      <c r="C138" s="99"/>
      <c r="D138" s="99"/>
      <c r="E138" s="99"/>
      <c r="F138" s="99"/>
      <c r="G138" s="99"/>
      <c r="H138" s="99"/>
      <c r="I138" s="99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226"/>
    </row>
    <row r="139" spans="1:20" x14ac:dyDescent="0.2">
      <c r="A139" s="269" t="s">
        <v>59</v>
      </c>
      <c r="B139" s="99">
        <v>5816986.6347034639</v>
      </c>
      <c r="C139" s="99">
        <v>6009595.0202384004</v>
      </c>
      <c r="D139" s="99">
        <v>6871999</v>
      </c>
      <c r="E139" s="99">
        <v>7536923.436877178</v>
      </c>
      <c r="F139" s="99">
        <v>7489725.6564917536</v>
      </c>
      <c r="G139" s="99">
        <v>8441228.7860296629</v>
      </c>
      <c r="H139" s="99">
        <v>10784547.505668409</v>
      </c>
      <c r="I139" s="99">
        <v>12405147.644886242</v>
      </c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226"/>
    </row>
    <row r="140" spans="1:20" x14ac:dyDescent="0.2">
      <c r="A140" s="269"/>
      <c r="B140" s="99"/>
      <c r="C140" s="99"/>
      <c r="D140" s="99"/>
      <c r="E140" s="99"/>
      <c r="F140" s="99"/>
      <c r="G140" s="99"/>
      <c r="H140" s="99"/>
      <c r="I140" s="99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226"/>
    </row>
    <row r="141" spans="1:20" x14ac:dyDescent="0.2">
      <c r="A141" s="269" t="s">
        <v>82</v>
      </c>
      <c r="B141" s="250">
        <f>+B137+B139</f>
        <v>63752791.958195999</v>
      </c>
      <c r="C141" s="250">
        <f t="shared" ref="C141:I141" si="10">+C137+C139</f>
        <v>68574714.669718221</v>
      </c>
      <c r="D141" s="250">
        <f t="shared" si="10"/>
        <v>74742309</v>
      </c>
      <c r="E141" s="250">
        <f t="shared" si="10"/>
        <v>80532360.556467652</v>
      </c>
      <c r="F141" s="250">
        <f t="shared" si="10"/>
        <v>78837214.656491756</v>
      </c>
      <c r="G141" s="250">
        <f t="shared" si="10"/>
        <v>90543395.86532639</v>
      </c>
      <c r="H141" s="250">
        <f t="shared" si="10"/>
        <v>103814797.11555129</v>
      </c>
      <c r="I141" s="250">
        <f t="shared" si="10"/>
        <v>118185248.23980464</v>
      </c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226"/>
    </row>
    <row r="142" spans="1:20" x14ac:dyDescent="0.2">
      <c r="A142" s="273"/>
      <c r="B142" s="260"/>
      <c r="C142" s="260"/>
      <c r="D142" s="260"/>
      <c r="E142" s="260"/>
      <c r="F142" s="260"/>
      <c r="G142" s="260"/>
      <c r="H142" s="260"/>
      <c r="I142" s="260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226"/>
    </row>
    <row r="143" spans="1:20" x14ac:dyDescent="0.2">
      <c r="A143" s="213" t="s">
        <v>48</v>
      </c>
      <c r="B143" s="99"/>
      <c r="C143" s="99"/>
      <c r="D143" s="56"/>
      <c r="E143" s="56"/>
      <c r="F143" s="56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226"/>
    </row>
    <row r="144" spans="1:20" x14ac:dyDescent="0.2">
      <c r="A144" s="215" t="s">
        <v>28</v>
      </c>
      <c r="B144" s="99"/>
      <c r="C144" s="99"/>
      <c r="D144" s="56"/>
      <c r="E144" s="56"/>
      <c r="F144" s="56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226"/>
    </row>
    <row r="145" spans="1:20" x14ac:dyDescent="0.2">
      <c r="A145" s="22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226"/>
    </row>
    <row r="146" spans="1:20" x14ac:dyDescent="0.2">
      <c r="A146" s="22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226"/>
    </row>
    <row r="147" spans="1:20" ht="12.75" x14ac:dyDescent="0.2">
      <c r="A147" s="116" t="s">
        <v>16</v>
      </c>
      <c r="B147" s="117"/>
      <c r="C147" s="117"/>
      <c r="D147" s="117"/>
      <c r="E147" s="117"/>
      <c r="F147" s="117"/>
      <c r="G147" s="117"/>
      <c r="H147" s="117"/>
      <c r="I147" s="292"/>
      <c r="J147" s="292"/>
      <c r="K147" s="292"/>
      <c r="L147" s="292"/>
      <c r="M147" s="292"/>
      <c r="N147" s="292"/>
      <c r="O147" s="292"/>
      <c r="P147" s="292"/>
      <c r="Q147" s="292"/>
      <c r="R147" s="292"/>
      <c r="S147" s="292"/>
      <c r="T147" s="293"/>
    </row>
    <row r="148" spans="1:20" ht="12.75" x14ac:dyDescent="0.2">
      <c r="A148" s="288" t="s">
        <v>213</v>
      </c>
      <c r="B148" s="56"/>
      <c r="C148" s="56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226"/>
    </row>
    <row r="149" spans="1:20" x14ac:dyDescent="0.2">
      <c r="A149" s="263"/>
      <c r="B149" s="56"/>
      <c r="C149" s="111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226"/>
    </row>
    <row r="150" spans="1:20" x14ac:dyDescent="0.2">
      <c r="A150" s="280" t="s">
        <v>61</v>
      </c>
      <c r="B150" s="265">
        <v>2021</v>
      </c>
      <c r="C150" s="239">
        <v>2022</v>
      </c>
      <c r="D150" s="281" t="s">
        <v>201</v>
      </c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226"/>
    </row>
    <row r="151" spans="1:20" x14ac:dyDescent="0.2">
      <c r="A151" s="205"/>
      <c r="B151" s="282"/>
      <c r="C151" s="282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226"/>
    </row>
    <row r="152" spans="1:20" x14ac:dyDescent="0.2">
      <c r="A152" s="267" t="s">
        <v>65</v>
      </c>
      <c r="B152" s="283">
        <v>5.3005057437925773E-2</v>
      </c>
      <c r="C152" s="283">
        <v>0.16254306899480908</v>
      </c>
      <c r="D152" s="283">
        <v>-5.7887798048741557E-2</v>
      </c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226"/>
    </row>
    <row r="153" spans="1:20" x14ac:dyDescent="0.2">
      <c r="A153" s="267" t="s">
        <v>66</v>
      </c>
      <c r="B153" s="283">
        <v>1.5760763209585395E-2</v>
      </c>
      <c r="C153" s="283">
        <v>-1.7617427769710224E-2</v>
      </c>
      <c r="D153" s="283">
        <v>2.0547480875561262E-2</v>
      </c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226"/>
    </row>
    <row r="154" spans="1:20" x14ac:dyDescent="0.2">
      <c r="A154" s="267" t="s">
        <v>67</v>
      </c>
      <c r="B154" s="283">
        <v>1.9360689422810156</v>
      </c>
      <c r="C154" s="283">
        <v>1.7005254283859657</v>
      </c>
      <c r="D154" s="283">
        <v>-0.19549468949376114</v>
      </c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226"/>
    </row>
    <row r="155" spans="1:20" ht="22.5" x14ac:dyDescent="0.2">
      <c r="A155" s="269" t="s">
        <v>68</v>
      </c>
      <c r="B155" s="283">
        <v>2.5000215415220271E-2</v>
      </c>
      <c r="C155" s="283">
        <v>9.2747067426568353E-2</v>
      </c>
      <c r="D155" s="283">
        <v>1.6038620876310604E-2</v>
      </c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226"/>
    </row>
    <row r="156" spans="1:20" x14ac:dyDescent="0.2">
      <c r="A156" s="269" t="s">
        <v>69</v>
      </c>
      <c r="B156" s="283">
        <v>1.9756288959031281</v>
      </c>
      <c r="C156" s="283">
        <v>0.3263367893002041</v>
      </c>
      <c r="D156" s="283">
        <v>0.85634205767497118</v>
      </c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226"/>
    </row>
    <row r="157" spans="1:20" ht="22.5" x14ac:dyDescent="0.2">
      <c r="A157" s="269" t="s">
        <v>70</v>
      </c>
      <c r="B157" s="283">
        <v>1.2248582126829819</v>
      </c>
      <c r="C157" s="283">
        <v>0.44009277016801596</v>
      </c>
      <c r="D157" s="283">
        <v>0.31603053217706573</v>
      </c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226"/>
    </row>
    <row r="158" spans="1:20" x14ac:dyDescent="0.2">
      <c r="A158" s="267" t="s">
        <v>71</v>
      </c>
      <c r="B158" s="283">
        <v>0.5219701108867969</v>
      </c>
      <c r="C158" s="283">
        <v>0.30072025224984023</v>
      </c>
      <c r="D158" s="283">
        <v>-3.1565427867416523E-3</v>
      </c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226"/>
    </row>
    <row r="159" spans="1:20" x14ac:dyDescent="0.2">
      <c r="A159" s="267" t="s">
        <v>72</v>
      </c>
      <c r="B159" s="283">
        <v>1.7187276836196759</v>
      </c>
      <c r="C159" s="283">
        <v>1.8158577865593697</v>
      </c>
      <c r="D159" s="283">
        <v>7.886077815858766E-3</v>
      </c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226"/>
    </row>
    <row r="160" spans="1:20" x14ac:dyDescent="0.2">
      <c r="A160" s="270" t="s">
        <v>73</v>
      </c>
      <c r="B160" s="283">
        <v>0.48952767480252729</v>
      </c>
      <c r="C160" s="283">
        <v>7.0489960889744768E-2</v>
      </c>
      <c r="D160" s="283">
        <v>5.3286119051559319E-2</v>
      </c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226"/>
    </row>
    <row r="161" spans="1:20" x14ac:dyDescent="0.2">
      <c r="A161" s="267" t="s">
        <v>74</v>
      </c>
      <c r="B161" s="283">
        <v>0.37410094067724226</v>
      </c>
      <c r="C161" s="283">
        <v>0.30524725356088789</v>
      </c>
      <c r="D161" s="283">
        <v>9.1351464938873528E-2</v>
      </c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226"/>
    </row>
    <row r="162" spans="1:20" x14ac:dyDescent="0.2">
      <c r="A162" s="267" t="s">
        <v>75</v>
      </c>
      <c r="B162" s="283">
        <v>0.47573748354472473</v>
      </c>
      <c r="C162" s="283">
        <v>7.8057925117357735E-2</v>
      </c>
      <c r="D162" s="283">
        <v>0.16061796770474404</v>
      </c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226"/>
    </row>
    <row r="163" spans="1:20" ht="22.5" x14ac:dyDescent="0.2">
      <c r="A163" s="267" t="s">
        <v>76</v>
      </c>
      <c r="B163" s="283">
        <v>1.9054490431589506</v>
      </c>
      <c r="C163" s="283">
        <v>0.99733438392537266</v>
      </c>
      <c r="D163" s="283">
        <v>5.7701612670637517E-2</v>
      </c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226"/>
    </row>
    <row r="164" spans="1:20" ht="22.5" x14ac:dyDescent="0.2">
      <c r="A164" s="267" t="s">
        <v>77</v>
      </c>
      <c r="B164" s="283">
        <v>0.27993862750251813</v>
      </c>
      <c r="C164" s="283">
        <v>3.5364720119215202E-2</v>
      </c>
      <c r="D164" s="283">
        <v>3.8023855183716572E-2</v>
      </c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226"/>
    </row>
    <row r="165" spans="1:20" x14ac:dyDescent="0.2">
      <c r="A165" s="267" t="s">
        <v>78</v>
      </c>
      <c r="B165" s="283">
        <v>0.15543823037259208</v>
      </c>
      <c r="C165" s="283">
        <v>3.0118808448839515E-2</v>
      </c>
      <c r="D165" s="283">
        <v>1.890039987399577E-2</v>
      </c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226"/>
    </row>
    <row r="166" spans="1:20" x14ac:dyDescent="0.2">
      <c r="A166" s="267" t="s">
        <v>79</v>
      </c>
      <c r="B166" s="283">
        <v>0.66745644308239127</v>
      </c>
      <c r="C166" s="283">
        <v>0.17608132472719518</v>
      </c>
      <c r="D166" s="283">
        <v>0.20189268642401248</v>
      </c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226"/>
    </row>
    <row r="167" spans="1:20" ht="22.5" x14ac:dyDescent="0.2">
      <c r="A167" s="267" t="s">
        <v>80</v>
      </c>
      <c r="B167" s="283">
        <v>0.96745989610915606</v>
      </c>
      <c r="C167" s="283">
        <v>0.47166858486651697</v>
      </c>
      <c r="D167" s="283">
        <v>0.21782760418354838</v>
      </c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226"/>
    </row>
    <row r="168" spans="1:20" x14ac:dyDescent="0.2">
      <c r="A168" s="267"/>
      <c r="B168" s="283"/>
      <c r="C168" s="283"/>
      <c r="D168" s="283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226"/>
    </row>
    <row r="169" spans="1:20" x14ac:dyDescent="0.2">
      <c r="A169" s="271" t="s">
        <v>81</v>
      </c>
      <c r="B169" s="283">
        <v>11.692205481569864</v>
      </c>
      <c r="C169" s="283">
        <v>6.3361252096959673</v>
      </c>
      <c r="D169" s="283">
        <v>1.4873903767096781</v>
      </c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226"/>
    </row>
    <row r="170" spans="1:20" x14ac:dyDescent="0.2">
      <c r="A170" s="271"/>
      <c r="B170" s="283"/>
      <c r="C170" s="283"/>
      <c r="D170" s="283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226"/>
    </row>
    <row r="171" spans="1:20" x14ac:dyDescent="0.2">
      <c r="A171" s="269" t="s">
        <v>59</v>
      </c>
      <c r="B171" s="283">
        <v>1.7918601288929181</v>
      </c>
      <c r="C171" s="283">
        <v>1.7642985352341094</v>
      </c>
      <c r="D171" s="283">
        <v>0.14784156235384044</v>
      </c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226"/>
    </row>
    <row r="172" spans="1:20" x14ac:dyDescent="0.2">
      <c r="A172" s="269"/>
      <c r="B172" s="283"/>
      <c r="C172" s="283"/>
      <c r="D172" s="283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226"/>
    </row>
    <row r="173" spans="1:20" x14ac:dyDescent="0.2">
      <c r="A173" s="271" t="s">
        <v>82</v>
      </c>
      <c r="B173" s="283">
        <v>13.469615622998221</v>
      </c>
      <c r="C173" s="283">
        <v>8.0278584659494214</v>
      </c>
      <c r="D173" s="283">
        <v>1.6343072688651541</v>
      </c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226"/>
    </row>
    <row r="174" spans="1:20" x14ac:dyDescent="0.2">
      <c r="A174" s="273"/>
      <c r="B174" s="284"/>
      <c r="C174" s="284"/>
      <c r="D174" s="232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226"/>
    </row>
    <row r="175" spans="1:20" x14ac:dyDescent="0.2">
      <c r="A175" s="213" t="s">
        <v>48</v>
      </c>
      <c r="B175" s="56"/>
      <c r="C175" s="56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226"/>
    </row>
    <row r="176" spans="1:20" x14ac:dyDescent="0.2">
      <c r="A176" s="215" t="s">
        <v>28</v>
      </c>
      <c r="B176" s="56"/>
      <c r="C176" s="56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226"/>
    </row>
    <row r="177" spans="1:20" x14ac:dyDescent="0.2">
      <c r="A177" s="22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226"/>
    </row>
    <row r="178" spans="1:20" x14ac:dyDescent="0.2">
      <c r="A178" s="285"/>
      <c r="B178" s="286"/>
      <c r="C178" s="286"/>
      <c r="D178" s="286"/>
      <c r="E178" s="286"/>
      <c r="F178" s="286"/>
      <c r="G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7"/>
    </row>
  </sheetData>
  <mergeCells count="15">
    <mergeCell ref="A114:H114"/>
    <mergeCell ref="A147:H147"/>
    <mergeCell ref="A16:T16"/>
    <mergeCell ref="A49:T49"/>
    <mergeCell ref="A82:T82"/>
    <mergeCell ref="A13:T13"/>
    <mergeCell ref="A14:T14"/>
    <mergeCell ref="A117:A118"/>
    <mergeCell ref="B84:C84"/>
    <mergeCell ref="D84:E84"/>
    <mergeCell ref="A19:A20"/>
    <mergeCell ref="A52:A53"/>
    <mergeCell ref="B19:S19"/>
    <mergeCell ref="B52:S52"/>
    <mergeCell ref="B117:I1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U62"/>
  <sheetViews>
    <sheetView workbookViewId="0">
      <selection activeCell="B16" sqref="B16"/>
    </sheetView>
  </sheetViews>
  <sheetFormatPr baseColWidth="10" defaultColWidth="11.42578125" defaultRowHeight="14.25" x14ac:dyDescent="0.2"/>
  <cols>
    <col min="1" max="1" width="11.42578125" style="6"/>
    <col min="2" max="2" width="60.7109375" style="6" customWidth="1"/>
    <col min="3" max="6" width="5.5703125" style="6" customWidth="1"/>
    <col min="7" max="7" width="5.42578125" style="6" customWidth="1"/>
    <col min="8" max="11" width="5.5703125" style="6" customWidth="1"/>
    <col min="12" max="12" width="5.42578125" style="6" customWidth="1"/>
    <col min="13" max="15" width="5.5703125" style="6" customWidth="1"/>
    <col min="16" max="16" width="5.7109375" style="6" customWidth="1"/>
    <col min="17" max="17" width="6.7109375" style="6" customWidth="1"/>
    <col min="18" max="18" width="6.140625" style="6" customWidth="1"/>
    <col min="19" max="19" width="6.85546875" style="6" customWidth="1"/>
    <col min="20" max="20" width="7.85546875" style="6" customWidth="1"/>
    <col min="21" max="16384" width="11.42578125" style="6"/>
  </cols>
  <sheetData>
    <row r="3" spans="2:21" x14ac:dyDescent="0.2"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9"/>
    </row>
    <row r="4" spans="2:21" x14ac:dyDescent="0.2">
      <c r="B4" s="19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91"/>
    </row>
    <row r="5" spans="2:21" x14ac:dyDescent="0.2">
      <c r="B5" s="19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191"/>
    </row>
    <row r="6" spans="2:21" x14ac:dyDescent="0.2">
      <c r="B6" s="19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191"/>
    </row>
    <row r="7" spans="2:21" x14ac:dyDescent="0.2">
      <c r="B7" s="19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191"/>
    </row>
    <row r="8" spans="2:21" x14ac:dyDescent="0.2">
      <c r="B8" s="19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191"/>
    </row>
    <row r="9" spans="2:21" x14ac:dyDescent="0.2">
      <c r="B9" s="19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191"/>
    </row>
    <row r="10" spans="2:21" x14ac:dyDescent="0.2">
      <c r="B10" s="19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191"/>
    </row>
    <row r="11" spans="2:21" x14ac:dyDescent="0.2">
      <c r="B11" s="19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91"/>
    </row>
    <row r="12" spans="2:21" ht="15.75" x14ac:dyDescent="0.25">
      <c r="B12" s="185" t="s">
        <v>0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86"/>
    </row>
    <row r="13" spans="2:21" ht="15.75" x14ac:dyDescent="0.25">
      <c r="B13" s="183" t="s">
        <v>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84"/>
    </row>
    <row r="14" spans="2:21" x14ac:dyDescent="0.2">
      <c r="B14" s="19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191"/>
    </row>
    <row r="15" spans="2:21" x14ac:dyDescent="0.2">
      <c r="B15" s="116" t="s">
        <v>86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291"/>
    </row>
    <row r="16" spans="2:21" x14ac:dyDescent="0.2">
      <c r="B16" s="288" t="s">
        <v>214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3"/>
      <c r="P16" s="142"/>
      <c r="Q16" s="142"/>
      <c r="R16" s="142"/>
      <c r="S16" s="21"/>
      <c r="T16" s="21"/>
      <c r="U16" s="191"/>
    </row>
    <row r="17" spans="2:21" x14ac:dyDescent="0.2">
      <c r="B17" s="288" t="s">
        <v>200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3"/>
      <c r="P17" s="142"/>
      <c r="Q17" s="142"/>
      <c r="R17" s="142"/>
      <c r="S17" s="21"/>
      <c r="T17" s="21"/>
      <c r="U17" s="191"/>
    </row>
    <row r="18" spans="2:21" x14ac:dyDescent="0.2">
      <c r="B18" s="216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201"/>
      <c r="Q18" s="201"/>
      <c r="R18" s="201"/>
      <c r="S18" s="21"/>
      <c r="T18" s="163"/>
      <c r="U18" s="191"/>
    </row>
    <row r="19" spans="2:21" x14ac:dyDescent="0.2">
      <c r="B19" s="217" t="s">
        <v>61</v>
      </c>
      <c r="C19" s="204">
        <v>2005</v>
      </c>
      <c r="D19" s="204">
        <v>2006</v>
      </c>
      <c r="E19" s="204">
        <v>2007</v>
      </c>
      <c r="F19" s="204">
        <v>2008</v>
      </c>
      <c r="G19" s="204">
        <v>2009</v>
      </c>
      <c r="H19" s="204">
        <v>2010</v>
      </c>
      <c r="I19" s="204">
        <v>2011</v>
      </c>
      <c r="J19" s="204">
        <v>2012</v>
      </c>
      <c r="K19" s="204">
        <v>2013</v>
      </c>
      <c r="L19" s="204">
        <v>2014</v>
      </c>
      <c r="M19" s="204">
        <v>2015</v>
      </c>
      <c r="N19" s="294" t="s">
        <v>64</v>
      </c>
      <c r="O19" s="294">
        <v>2017</v>
      </c>
      <c r="P19" s="294">
        <v>2018</v>
      </c>
      <c r="Q19" s="294">
        <v>2019</v>
      </c>
      <c r="R19" s="294">
        <v>2020</v>
      </c>
      <c r="S19" s="294">
        <v>2021</v>
      </c>
      <c r="T19" s="294">
        <v>2022</v>
      </c>
      <c r="U19" s="304" t="s">
        <v>201</v>
      </c>
    </row>
    <row r="20" spans="2:21" x14ac:dyDescent="0.2">
      <c r="B20" s="205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4"/>
      <c r="P20" s="194"/>
      <c r="Q20" s="194"/>
      <c r="R20" s="194"/>
      <c r="S20" s="194"/>
      <c r="T20" s="194"/>
      <c r="U20" s="195"/>
    </row>
    <row r="21" spans="2:21" x14ac:dyDescent="0.2">
      <c r="B21" s="206" t="s">
        <v>65</v>
      </c>
      <c r="C21" s="305">
        <v>0.5289144506011253</v>
      </c>
      <c r="D21" s="305">
        <v>0.49405596486769054</v>
      </c>
      <c r="E21" s="305">
        <v>0.45006201917075189</v>
      </c>
      <c r="F21" s="305">
        <v>0.42480074145827318</v>
      </c>
      <c r="G21" s="305">
        <v>0.40067237697300889</v>
      </c>
      <c r="H21" s="305">
        <v>0.3906473414747576</v>
      </c>
      <c r="I21" s="305">
        <v>0.35502524619617132</v>
      </c>
      <c r="J21" s="305">
        <v>0.3411031651931522</v>
      </c>
      <c r="K21" s="305">
        <v>0.31340266601523187</v>
      </c>
      <c r="L21" s="305">
        <v>0.32809546263019168</v>
      </c>
      <c r="M21" s="305">
        <v>0.32346085147615916</v>
      </c>
      <c r="N21" s="305">
        <v>0.41810082433009421</v>
      </c>
      <c r="O21" s="305">
        <v>0.48605143746116741</v>
      </c>
      <c r="P21" s="305">
        <v>0.40240678073539105</v>
      </c>
      <c r="Q21" s="207">
        <v>0.40528667195849505</v>
      </c>
      <c r="R21" s="207">
        <v>0.4973336722839326</v>
      </c>
      <c r="S21" s="75">
        <v>0.59650018680398009</v>
      </c>
      <c r="T21" s="75">
        <v>0.69010505765703611</v>
      </c>
      <c r="U21" s="306">
        <v>0.55042911405054307</v>
      </c>
    </row>
    <row r="22" spans="2:21" x14ac:dyDescent="0.2">
      <c r="B22" s="206" t="s">
        <v>66</v>
      </c>
      <c r="C22" s="305">
        <v>2.4484208202833573E-2</v>
      </c>
      <c r="D22" s="305">
        <v>3.3041307082921516E-2</v>
      </c>
      <c r="E22" s="305">
        <v>4.1753280111589679E-2</v>
      </c>
      <c r="F22" s="305">
        <v>4.3148563256464371E-2</v>
      </c>
      <c r="G22" s="305">
        <v>4.6975101835827142E-2</v>
      </c>
      <c r="H22" s="305">
        <v>4.8860485074752526E-2</v>
      </c>
      <c r="I22" s="305">
        <v>6.2061389525084408E-2</v>
      </c>
      <c r="J22" s="305">
        <v>4.8062744333234389E-2</v>
      </c>
      <c r="K22" s="305">
        <v>7.3664541276628082E-2</v>
      </c>
      <c r="L22" s="305">
        <v>8.3344607161794704E-2</v>
      </c>
      <c r="M22" s="305">
        <v>0.10578288104036587</v>
      </c>
      <c r="N22" s="305">
        <v>0.10522239327037607</v>
      </c>
      <c r="O22" s="305">
        <v>0.10244033588083187</v>
      </c>
      <c r="P22" s="305">
        <v>8.68498757046096E-2</v>
      </c>
      <c r="Q22" s="207">
        <v>7.8474452985752355E-2</v>
      </c>
      <c r="R22" s="207">
        <v>7.1450048056710555E-2</v>
      </c>
      <c r="S22" s="75">
        <v>8.3808220055640967E-2</v>
      </c>
      <c r="T22" s="75">
        <v>8.5405595024005687E-2</v>
      </c>
      <c r="U22" s="306">
        <v>6.8346387785593612E-2</v>
      </c>
    </row>
    <row r="23" spans="2:21" x14ac:dyDescent="0.2">
      <c r="B23" s="206" t="s">
        <v>67</v>
      </c>
      <c r="C23" s="305">
        <v>20.840913445784533</v>
      </c>
      <c r="D23" s="305">
        <v>19.959862847386084</v>
      </c>
      <c r="E23" s="305">
        <v>18.547110147522247</v>
      </c>
      <c r="F23" s="305">
        <v>17.512194560117059</v>
      </c>
      <c r="G23" s="305">
        <v>16.848903921329825</v>
      </c>
      <c r="H23" s="305">
        <v>16.252530653950949</v>
      </c>
      <c r="I23" s="305">
        <v>16.647140435575579</v>
      </c>
      <c r="J23" s="305">
        <v>14.950273171386597</v>
      </c>
      <c r="K23" s="305">
        <v>14.928354528035905</v>
      </c>
      <c r="L23" s="305">
        <v>14.080767915468668</v>
      </c>
      <c r="M23" s="305">
        <v>12.503165599758528</v>
      </c>
      <c r="N23" s="305">
        <v>11.850152305300107</v>
      </c>
      <c r="O23" s="305">
        <v>11.412344576397981</v>
      </c>
      <c r="P23" s="305">
        <v>10.720094028603407</v>
      </c>
      <c r="Q23" s="207">
        <v>10.199962556093114</v>
      </c>
      <c r="R23" s="207">
        <v>10.431027079248118</v>
      </c>
      <c r="S23" s="75">
        <v>10.722179094233445</v>
      </c>
      <c r="T23" s="75">
        <v>11.207498631930291</v>
      </c>
      <c r="U23" s="306">
        <v>10.459610704991954</v>
      </c>
    </row>
    <row r="24" spans="2:21" ht="36" x14ac:dyDescent="0.2">
      <c r="B24" s="208" t="s">
        <v>68</v>
      </c>
      <c r="C24" s="305">
        <v>3.7432073249799238</v>
      </c>
      <c r="D24" s="305">
        <v>3.5217632117579836</v>
      </c>
      <c r="E24" s="305">
        <v>3.3473748804097578</v>
      </c>
      <c r="F24" s="305">
        <v>3.4806555188963335</v>
      </c>
      <c r="G24" s="305">
        <v>3.6392441015750272</v>
      </c>
      <c r="H24" s="305">
        <v>3.6943442760811793</v>
      </c>
      <c r="I24" s="305">
        <v>3.9649052272627161</v>
      </c>
      <c r="J24" s="305">
        <v>3.7626691590211827</v>
      </c>
      <c r="K24" s="305">
        <v>3.2881368412804748</v>
      </c>
      <c r="L24" s="305">
        <v>3.0003743907906819</v>
      </c>
      <c r="M24" s="305">
        <v>2.8725572593549007</v>
      </c>
      <c r="N24" s="305">
        <v>2.9292413819620786</v>
      </c>
      <c r="O24" s="305">
        <v>2.738723331207793</v>
      </c>
      <c r="P24" s="305">
        <v>2.6362923880980933</v>
      </c>
      <c r="Q24" s="207">
        <v>2.731595635058452</v>
      </c>
      <c r="R24" s="207">
        <v>2.989220941427698</v>
      </c>
      <c r="S24" s="75">
        <v>2.6068152000096703</v>
      </c>
      <c r="T24" s="75">
        <v>2.5668480427352329</v>
      </c>
      <c r="U24" s="306">
        <v>2.6810343836482438</v>
      </c>
    </row>
    <row r="25" spans="2:21" x14ac:dyDescent="0.2">
      <c r="B25" s="208" t="s">
        <v>69</v>
      </c>
      <c r="C25" s="305">
        <v>4.4864834877711761</v>
      </c>
      <c r="D25" s="305">
        <v>4.9947264328787915</v>
      </c>
      <c r="E25" s="305">
        <v>6.6886672622914869</v>
      </c>
      <c r="F25" s="305">
        <v>5.640379929812271</v>
      </c>
      <c r="G25" s="305">
        <v>5.3821319534941434</v>
      </c>
      <c r="H25" s="305">
        <v>5.0639412024966113</v>
      </c>
      <c r="I25" s="305">
        <v>5.3967617608074452</v>
      </c>
      <c r="J25" s="305">
        <v>5.0571443216344178</v>
      </c>
      <c r="K25" s="305">
        <v>6.4467254458733345</v>
      </c>
      <c r="L25" s="305">
        <v>5.7189410395147062</v>
      </c>
      <c r="M25" s="305">
        <v>6.4766693450189301</v>
      </c>
      <c r="N25" s="305">
        <v>6.2798515050623349</v>
      </c>
      <c r="O25" s="305">
        <v>6.6267742631470172</v>
      </c>
      <c r="P25" s="305">
        <v>6.3736679697935852</v>
      </c>
      <c r="Q25" s="207">
        <v>6.791216997532783</v>
      </c>
      <c r="R25" s="207">
        <v>4.9882372187481341</v>
      </c>
      <c r="S25" s="75">
        <v>5.8463989232240898</v>
      </c>
      <c r="T25" s="75">
        <v>5.5400630684659307</v>
      </c>
      <c r="U25" s="306">
        <v>7.0621686650612512</v>
      </c>
    </row>
    <row r="26" spans="2:21" ht="24" x14ac:dyDescent="0.2">
      <c r="B26" s="208" t="s">
        <v>70</v>
      </c>
      <c r="C26" s="305">
        <v>10.715086001170288</v>
      </c>
      <c r="D26" s="305">
        <v>11.091924943149728</v>
      </c>
      <c r="E26" s="305">
        <v>10.896474993759254</v>
      </c>
      <c r="F26" s="305">
        <v>10.883764484067092</v>
      </c>
      <c r="G26" s="305">
        <v>10.673499371635842</v>
      </c>
      <c r="H26" s="305">
        <v>10.63682806660573</v>
      </c>
      <c r="I26" s="305">
        <v>10.792175048207918</v>
      </c>
      <c r="J26" s="305">
        <v>10.548726399393042</v>
      </c>
      <c r="K26" s="305">
        <v>9.9268901983309323</v>
      </c>
      <c r="L26" s="305">
        <v>10.016699481929914</v>
      </c>
      <c r="M26" s="305">
        <v>10.458074521417039</v>
      </c>
      <c r="N26" s="305">
        <v>11.377077152900821</v>
      </c>
      <c r="O26" s="305">
        <v>10.848843454225067</v>
      </c>
      <c r="P26" s="305">
        <v>10.632553479959958</v>
      </c>
      <c r="Q26" s="207">
        <v>10.845979199957801</v>
      </c>
      <c r="R26" s="207">
        <v>11.357899529693992</v>
      </c>
      <c r="S26" s="75">
        <v>13.521773675921336</v>
      </c>
      <c r="T26" s="75">
        <v>14.404528762865551</v>
      </c>
      <c r="U26" s="306">
        <v>12.970969755045846</v>
      </c>
    </row>
    <row r="27" spans="2:21" x14ac:dyDescent="0.2">
      <c r="B27" s="206" t="s">
        <v>71</v>
      </c>
      <c r="C27" s="305">
        <v>3.1308105227408545</v>
      </c>
      <c r="D27" s="305">
        <v>3.0257436135873497</v>
      </c>
      <c r="E27" s="305">
        <v>3.4622407123837995</v>
      </c>
      <c r="F27" s="305">
        <v>3.8748516421088</v>
      </c>
      <c r="G27" s="305">
        <v>4.2064803298305735</v>
      </c>
      <c r="H27" s="305">
        <v>4.1583472109408826</v>
      </c>
      <c r="I27" s="305">
        <v>4.1212691094708829</v>
      </c>
      <c r="J27" s="305">
        <v>3.6064708258622735</v>
      </c>
      <c r="K27" s="305">
        <v>3.7544416482235969</v>
      </c>
      <c r="L27" s="305">
        <v>3.8189559440729002</v>
      </c>
      <c r="M27" s="305">
        <v>3.9207782787419294</v>
      </c>
      <c r="N27" s="305">
        <v>4.0936106924762505</v>
      </c>
      <c r="O27" s="305">
        <v>3.6891828779201892</v>
      </c>
      <c r="P27" s="305">
        <v>4.1731881256925334</v>
      </c>
      <c r="Q27" s="207">
        <v>3.9297138144555044</v>
      </c>
      <c r="R27" s="207">
        <v>3.7920225324822976</v>
      </c>
      <c r="S27" s="75">
        <v>3.4804712525460433</v>
      </c>
      <c r="T27" s="75">
        <v>3.4042796487427989</v>
      </c>
      <c r="U27" s="306">
        <v>3.3322390812247979</v>
      </c>
    </row>
    <row r="28" spans="2:21" x14ac:dyDescent="0.2">
      <c r="B28" s="206" t="s">
        <v>72</v>
      </c>
      <c r="C28" s="305">
        <v>2.8063382499946736</v>
      </c>
      <c r="D28" s="305">
        <v>2.9116496224189747</v>
      </c>
      <c r="E28" s="305">
        <v>3.112305703000442</v>
      </c>
      <c r="F28" s="305">
        <v>3.2073037921479615</v>
      </c>
      <c r="G28" s="305">
        <v>3.3266389046942111</v>
      </c>
      <c r="H28" s="305">
        <v>3.4363045877761476</v>
      </c>
      <c r="I28" s="305">
        <v>3.2692442849582357</v>
      </c>
      <c r="J28" s="305">
        <v>3.4716829187617195</v>
      </c>
      <c r="K28" s="305">
        <v>3.7664571103625208</v>
      </c>
      <c r="L28" s="305">
        <v>3.8271070962905456</v>
      </c>
      <c r="M28" s="305">
        <v>4.1095025484214212</v>
      </c>
      <c r="N28" s="305">
        <v>4.2689557305392789</v>
      </c>
      <c r="O28" s="305">
        <v>4.5425658341563802</v>
      </c>
      <c r="P28" s="305">
        <v>4.6819430724922073</v>
      </c>
      <c r="Q28" s="207">
        <v>4.6876413910977428</v>
      </c>
      <c r="R28" s="207">
        <v>3.2486857197443051</v>
      </c>
      <c r="S28" s="75">
        <v>3.8454637860160839</v>
      </c>
      <c r="T28" s="75">
        <v>5.0692786314096221</v>
      </c>
      <c r="U28" s="306">
        <v>5.804045001797582</v>
      </c>
    </row>
    <row r="29" spans="2:21" x14ac:dyDescent="0.2">
      <c r="B29" s="209" t="s">
        <v>73</v>
      </c>
      <c r="C29" s="305">
        <v>3.4299113459384754</v>
      </c>
      <c r="D29" s="305">
        <v>3.5438089360711578</v>
      </c>
      <c r="E29" s="305">
        <v>3.4254256462886166</v>
      </c>
      <c r="F29" s="305">
        <v>3.9268724658039331</v>
      </c>
      <c r="G29" s="305">
        <v>3.8377903017148052</v>
      </c>
      <c r="H29" s="305">
        <v>3.8863826492962237</v>
      </c>
      <c r="I29" s="305">
        <v>3.9445412452391042</v>
      </c>
      <c r="J29" s="305">
        <v>4.0833356578197613</v>
      </c>
      <c r="K29" s="305">
        <v>4.4175042967335081</v>
      </c>
      <c r="L29" s="305">
        <v>4.6420175972027691</v>
      </c>
      <c r="M29" s="305">
        <v>4.5621209446518183</v>
      </c>
      <c r="N29" s="305">
        <v>4.3760671305818253</v>
      </c>
      <c r="O29" s="305">
        <v>4.5780473027782493</v>
      </c>
      <c r="P29" s="305">
        <v>4.3596231665205174</v>
      </c>
      <c r="Q29" s="207">
        <v>4.2367571861946489</v>
      </c>
      <c r="R29" s="207">
        <v>4.6586342413468493</v>
      </c>
      <c r="S29" s="75">
        <v>3.4503232068669392</v>
      </c>
      <c r="T29" s="75">
        <v>2.6454644380552814</v>
      </c>
      <c r="U29" s="306">
        <v>2.2372140173762456</v>
      </c>
    </row>
    <row r="30" spans="2:21" x14ac:dyDescent="0.2">
      <c r="B30" s="206" t="s">
        <v>74</v>
      </c>
      <c r="C30" s="305">
        <v>5.5623220117361614</v>
      </c>
      <c r="D30" s="305">
        <v>5.2055193383939384</v>
      </c>
      <c r="E30" s="305">
        <v>5.4572628650191692</v>
      </c>
      <c r="F30" s="305">
        <v>6.2093324551632634</v>
      </c>
      <c r="G30" s="305">
        <v>5.8254979186905489</v>
      </c>
      <c r="H30" s="305">
        <v>6.2231799568036266</v>
      </c>
      <c r="I30" s="305">
        <v>6.0567177105538548</v>
      </c>
      <c r="J30" s="305">
        <v>6.6964367459799261</v>
      </c>
      <c r="K30" s="305">
        <v>6.6969086517211345</v>
      </c>
      <c r="L30" s="305">
        <v>6.9384237712596262</v>
      </c>
      <c r="M30" s="305">
        <v>7.0911736963642742</v>
      </c>
      <c r="N30" s="305">
        <v>6.4827834584944091</v>
      </c>
      <c r="O30" s="305">
        <v>6.5321494141366792</v>
      </c>
      <c r="P30" s="305">
        <v>6.7338714654593765</v>
      </c>
      <c r="Q30" s="207">
        <v>6.9661027470159631</v>
      </c>
      <c r="R30" s="207">
        <v>7.8209364412635596</v>
      </c>
      <c r="S30" s="75">
        <v>7.5263204090421194</v>
      </c>
      <c r="T30" s="75">
        <v>7.947115598141977</v>
      </c>
      <c r="U30" s="306">
        <v>7.8315904565286347</v>
      </c>
    </row>
    <row r="31" spans="2:21" x14ac:dyDescent="0.2">
      <c r="B31" s="206" t="s">
        <v>75</v>
      </c>
      <c r="C31" s="305">
        <v>9.8700480268511832</v>
      </c>
      <c r="D31" s="305">
        <v>9.7921410926819501</v>
      </c>
      <c r="E31" s="305">
        <v>9.7964577108262869</v>
      </c>
      <c r="F31" s="305">
        <v>10.011318643988238</v>
      </c>
      <c r="G31" s="305">
        <v>10.310017098094571</v>
      </c>
      <c r="H31" s="305">
        <v>10.501615921730433</v>
      </c>
      <c r="I31" s="305">
        <v>10.2275555091983</v>
      </c>
      <c r="J31" s="305">
        <v>10.798412123918194</v>
      </c>
      <c r="K31" s="305">
        <v>10.727329190332341</v>
      </c>
      <c r="L31" s="305">
        <v>10.97949475691876</v>
      </c>
      <c r="M31" s="305">
        <v>10.982753008484448</v>
      </c>
      <c r="N31" s="305">
        <v>10.885396642510434</v>
      </c>
      <c r="O31" s="305">
        <v>10.764970464003049</v>
      </c>
      <c r="P31" s="305">
        <v>10.719662610367976</v>
      </c>
      <c r="Q31" s="207">
        <v>10.285282636114578</v>
      </c>
      <c r="R31" s="207">
        <v>10.974878500317363</v>
      </c>
      <c r="S31" s="75">
        <v>9.7242610088756258</v>
      </c>
      <c r="T31" s="75">
        <v>8.3819954669611381</v>
      </c>
      <c r="U31" s="306">
        <v>8.5008917073972956</v>
      </c>
    </row>
    <row r="32" spans="2:21" ht="24" x14ac:dyDescent="0.2">
      <c r="B32" s="206" t="s">
        <v>76</v>
      </c>
      <c r="C32" s="305">
        <v>10.778405029387635</v>
      </c>
      <c r="D32" s="305">
        <v>10.944371274075454</v>
      </c>
      <c r="E32" s="305">
        <v>10.806763255734667</v>
      </c>
      <c r="F32" s="305">
        <v>11.096850082647286</v>
      </c>
      <c r="G32" s="305">
        <v>11.417007938138472</v>
      </c>
      <c r="H32" s="305">
        <v>11.29006058346782</v>
      </c>
      <c r="I32" s="305">
        <v>10.890082811194626</v>
      </c>
      <c r="J32" s="305">
        <v>11.733341811981957</v>
      </c>
      <c r="K32" s="305">
        <v>11.592077606535492</v>
      </c>
      <c r="L32" s="305">
        <v>11.63281429247399</v>
      </c>
      <c r="M32" s="305">
        <v>11.361963941435697</v>
      </c>
      <c r="N32" s="305">
        <v>11.663729417218095</v>
      </c>
      <c r="O32" s="305">
        <v>11.719900296193408</v>
      </c>
      <c r="P32" s="305">
        <v>11.977387940114131</v>
      </c>
      <c r="Q32" s="207">
        <v>11.880417414563119</v>
      </c>
      <c r="R32" s="207">
        <v>12.770470191744337</v>
      </c>
      <c r="S32" s="75">
        <v>12.597543291720747</v>
      </c>
      <c r="T32" s="75">
        <v>12.429131652218635</v>
      </c>
      <c r="U32" s="306">
        <v>12.510220110521603</v>
      </c>
    </row>
    <row r="33" spans="2:21" ht="24" x14ac:dyDescent="0.2">
      <c r="B33" s="206" t="s">
        <v>77</v>
      </c>
      <c r="C33" s="305">
        <v>7.4759306866916297</v>
      </c>
      <c r="D33" s="305">
        <v>7.1491549210799459</v>
      </c>
      <c r="E33" s="305">
        <v>6.2757621260816201</v>
      </c>
      <c r="F33" s="305">
        <v>5.8758895381303722</v>
      </c>
      <c r="G33" s="305">
        <v>5.8080976670539988</v>
      </c>
      <c r="H33" s="305">
        <v>5.6389413230110126</v>
      </c>
      <c r="I33" s="305">
        <v>5.2767954864139766</v>
      </c>
      <c r="J33" s="305">
        <v>5.1900412647696985</v>
      </c>
      <c r="K33" s="305">
        <v>4.9159698123235112</v>
      </c>
      <c r="L33" s="305">
        <v>4.7844776519936527</v>
      </c>
      <c r="M33" s="305">
        <v>4.4905406035248223</v>
      </c>
      <c r="N33" s="305">
        <v>4.5960711129951894</v>
      </c>
      <c r="O33" s="305">
        <v>4.7122795923940854</v>
      </c>
      <c r="P33" s="305">
        <v>4.883786415803641</v>
      </c>
      <c r="Q33" s="207">
        <v>4.9438019369118056</v>
      </c>
      <c r="R33" s="207">
        <v>5.5469804177257469</v>
      </c>
      <c r="S33" s="75">
        <v>4.9688177046430368</v>
      </c>
      <c r="T33" s="75">
        <v>4.4631703179515796</v>
      </c>
      <c r="U33" s="306">
        <v>4.6594697626402466</v>
      </c>
    </row>
    <row r="34" spans="2:21" x14ac:dyDescent="0.2">
      <c r="B34" s="206" t="s">
        <v>78</v>
      </c>
      <c r="C34" s="305">
        <v>2.5126932325058386</v>
      </c>
      <c r="D34" s="305">
        <v>2.5370395386715692</v>
      </c>
      <c r="E34" s="305">
        <v>2.5338194990569209</v>
      </c>
      <c r="F34" s="305">
        <v>2.6792880562189447</v>
      </c>
      <c r="G34" s="305">
        <v>2.9467312262488297</v>
      </c>
      <c r="H34" s="305">
        <v>2.9841816992145032</v>
      </c>
      <c r="I34" s="305">
        <v>2.9720931392585861</v>
      </c>
      <c r="J34" s="305">
        <v>3.2369709476640418</v>
      </c>
      <c r="K34" s="305">
        <v>3.6480289816980274</v>
      </c>
      <c r="L34" s="305">
        <v>3.9359328444232782</v>
      </c>
      <c r="M34" s="305">
        <v>4.2488678315884858</v>
      </c>
      <c r="N34" s="305">
        <v>4.2596830313882075</v>
      </c>
      <c r="O34" s="305">
        <v>4.33227341823729</v>
      </c>
      <c r="P34" s="305">
        <v>4.4718373224506669</v>
      </c>
      <c r="Q34" s="207">
        <v>4.4376279491516204</v>
      </c>
      <c r="R34" s="207">
        <v>4.0003913461363467</v>
      </c>
      <c r="S34" s="75">
        <v>3.4889867243363932</v>
      </c>
      <c r="T34" s="75">
        <v>3.0611706727088226</v>
      </c>
      <c r="U34" s="306">
        <v>3.1972273630065975</v>
      </c>
    </row>
    <row r="35" spans="2:21" x14ac:dyDescent="0.2">
      <c r="B35" s="206" t="s">
        <v>79</v>
      </c>
      <c r="C35" s="305">
        <v>2.9066950714049828</v>
      </c>
      <c r="D35" s="305">
        <v>2.9996087703702483</v>
      </c>
      <c r="E35" s="305">
        <v>3.1281195140853071</v>
      </c>
      <c r="F35" s="305">
        <v>3.2199898938867655</v>
      </c>
      <c r="G35" s="305">
        <v>3.6608535699246372</v>
      </c>
      <c r="H35" s="305">
        <v>3.6343176851364567</v>
      </c>
      <c r="I35" s="305">
        <v>3.4850720488027029</v>
      </c>
      <c r="J35" s="305">
        <v>3.821568291954649</v>
      </c>
      <c r="K35" s="305">
        <v>4.0818224022413414</v>
      </c>
      <c r="L35" s="305">
        <v>4.2924915251094076</v>
      </c>
      <c r="M35" s="305">
        <v>4.4129840615176139</v>
      </c>
      <c r="N35" s="305">
        <v>4.6744239041007463</v>
      </c>
      <c r="O35" s="305">
        <v>4.9372100343476948</v>
      </c>
      <c r="P35" s="305">
        <v>4.9287065854451786</v>
      </c>
      <c r="Q35" s="207">
        <v>5.0088909494414571</v>
      </c>
      <c r="R35" s="207">
        <v>5.6904929735847505</v>
      </c>
      <c r="S35" s="75">
        <v>5.3957724378975902</v>
      </c>
      <c r="T35" s="75">
        <v>4.9417721149747749</v>
      </c>
      <c r="U35" s="306">
        <v>5.2631030515922586</v>
      </c>
    </row>
    <row r="36" spans="2:21" ht="36" x14ac:dyDescent="0.2">
      <c r="B36" s="206" t="s">
        <v>80</v>
      </c>
      <c r="C36" s="305">
        <v>2.6919677583650525</v>
      </c>
      <c r="D36" s="305">
        <v>2.7250763016521646</v>
      </c>
      <c r="E36" s="305">
        <v>2.7867026455198647</v>
      </c>
      <c r="F36" s="305">
        <v>2.8850331331955763</v>
      </c>
      <c r="G36" s="305">
        <v>3.0004338370399544</v>
      </c>
      <c r="H36" s="305">
        <v>3.056173271870295</v>
      </c>
      <c r="I36" s="305">
        <v>2.8558123293671409</v>
      </c>
      <c r="J36" s="305">
        <v>2.9430516004928542</v>
      </c>
      <c r="K36" s="305">
        <v>2.8261281311606834</v>
      </c>
      <c r="L36" s="305">
        <v>2.8593530648790799</v>
      </c>
      <c r="M36" s="305">
        <v>2.9886955362944665</v>
      </c>
      <c r="N36" s="305">
        <v>2.9426210607535506</v>
      </c>
      <c r="O36" s="305">
        <v>2.8193715448827721</v>
      </c>
      <c r="P36" s="305">
        <v>2.9624669764522902</v>
      </c>
      <c r="Q36" s="207">
        <v>3.2096163064801133</v>
      </c>
      <c r="R36" s="207">
        <v>2.2156428501193393</v>
      </c>
      <c r="S36" s="75">
        <v>2.5693396753388162</v>
      </c>
      <c r="T36" s="75">
        <v>2.6591606617462222</v>
      </c>
      <c r="U36" s="306">
        <v>2.8368297827263915</v>
      </c>
    </row>
    <row r="37" spans="2:21" x14ac:dyDescent="0.2">
      <c r="B37" s="210" t="s">
        <v>81</v>
      </c>
      <c r="C37" s="307">
        <v>91.50421085412637</v>
      </c>
      <c r="D37" s="307">
        <v>90.929488116125938</v>
      </c>
      <c r="E37" s="307">
        <v>90.75630226126178</v>
      </c>
      <c r="F37" s="307">
        <v>90.971673500898632</v>
      </c>
      <c r="G37" s="307">
        <v>91.33097561827428</v>
      </c>
      <c r="H37" s="307">
        <v>90.89665691493137</v>
      </c>
      <c r="I37" s="307">
        <v>90.317252782032327</v>
      </c>
      <c r="J37" s="307">
        <v>90.289291150166704</v>
      </c>
      <c r="K37" s="307">
        <v>91.403842052144682</v>
      </c>
      <c r="L37" s="307">
        <v>90.939291442119966</v>
      </c>
      <c r="M37" s="307">
        <v>90.909090909090892</v>
      </c>
      <c r="N37" s="307">
        <v>91.202987743883796</v>
      </c>
      <c r="O37" s="307">
        <v>90.843128177369664</v>
      </c>
      <c r="P37" s="307">
        <v>90.744338203693545</v>
      </c>
      <c r="Q37" s="211">
        <v>90.638367845012937</v>
      </c>
      <c r="R37" s="211">
        <v>91.054303703923495</v>
      </c>
      <c r="S37" s="308">
        <v>90.424774797531555</v>
      </c>
      <c r="T37" s="308">
        <v>89.496988361588919</v>
      </c>
      <c r="U37" s="309">
        <v>89.965389345395096</v>
      </c>
    </row>
    <row r="38" spans="2:21" x14ac:dyDescent="0.2">
      <c r="B38" s="208" t="s">
        <v>59</v>
      </c>
      <c r="C38" s="305">
        <v>8.4957891458736228</v>
      </c>
      <c r="D38" s="305">
        <v>9.0705118838740386</v>
      </c>
      <c r="E38" s="305">
        <v>9.2436977387382022</v>
      </c>
      <c r="F38" s="305">
        <v>9.0283264991013752</v>
      </c>
      <c r="G38" s="305">
        <v>8.669024381725734</v>
      </c>
      <c r="H38" s="305">
        <v>9.1033430850686123</v>
      </c>
      <c r="I38" s="305">
        <v>9.6827472179676803</v>
      </c>
      <c r="J38" s="305">
        <v>9.7107088498333098</v>
      </c>
      <c r="K38" s="305">
        <v>8.5961579478553354</v>
      </c>
      <c r="L38" s="305">
        <v>9.0607085578800337</v>
      </c>
      <c r="M38" s="305">
        <v>9.0909090909090882</v>
      </c>
      <c r="N38" s="305">
        <v>8.797012256116215</v>
      </c>
      <c r="O38" s="305">
        <v>9.1568718226303538</v>
      </c>
      <c r="P38" s="305">
        <v>9.2556617963064642</v>
      </c>
      <c r="Q38" s="207">
        <v>9.3616321549870669</v>
      </c>
      <c r="R38" s="207">
        <v>8.945696296076509</v>
      </c>
      <c r="S38" s="75">
        <v>9.575225202468431</v>
      </c>
      <c r="T38" s="75">
        <v>10.503011638411069</v>
      </c>
      <c r="U38" s="306">
        <v>10.034610654604908</v>
      </c>
    </row>
    <row r="39" spans="2:21" x14ac:dyDescent="0.2">
      <c r="B39" s="210" t="s">
        <v>82</v>
      </c>
      <c r="C39" s="307">
        <v>100</v>
      </c>
      <c r="D39" s="307">
        <v>99.999999999999972</v>
      </c>
      <c r="E39" s="307">
        <v>99.999999999999986</v>
      </c>
      <c r="F39" s="307">
        <v>100</v>
      </c>
      <c r="G39" s="307">
        <v>100.00000000000001</v>
      </c>
      <c r="H39" s="307">
        <v>99.999999999999986</v>
      </c>
      <c r="I39" s="307">
        <v>100</v>
      </c>
      <c r="J39" s="307">
        <v>100.00000000000001</v>
      </c>
      <c r="K39" s="307">
        <v>100.00000000000001</v>
      </c>
      <c r="L39" s="307">
        <v>100</v>
      </c>
      <c r="M39" s="307">
        <v>99.999999999999986</v>
      </c>
      <c r="N39" s="307">
        <v>100.00000000000001</v>
      </c>
      <c r="O39" s="307">
        <v>100.00000000000001</v>
      </c>
      <c r="P39" s="307">
        <v>100</v>
      </c>
      <c r="Q39" s="307">
        <v>100</v>
      </c>
      <c r="R39" s="307">
        <v>100</v>
      </c>
      <c r="S39" s="308">
        <v>100</v>
      </c>
      <c r="T39" s="308">
        <v>100</v>
      </c>
      <c r="U39" s="309">
        <v>100</v>
      </c>
    </row>
    <row r="40" spans="2:21" x14ac:dyDescent="0.2">
      <c r="B40" s="212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6"/>
      <c r="P40" s="296"/>
      <c r="Q40" s="296"/>
      <c r="R40" s="296"/>
      <c r="S40" s="296"/>
      <c r="T40" s="296"/>
      <c r="U40" s="310"/>
    </row>
    <row r="41" spans="2:21" x14ac:dyDescent="0.2">
      <c r="B41" s="213" t="s">
        <v>48</v>
      </c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1"/>
      <c r="T41" s="21"/>
      <c r="U41" s="191"/>
    </row>
    <row r="42" spans="2:21" x14ac:dyDescent="0.2">
      <c r="B42" s="311" t="s">
        <v>28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57"/>
      <c r="R42" s="57"/>
      <c r="S42" s="21"/>
      <c r="T42" s="21"/>
      <c r="U42" s="191"/>
    </row>
    <row r="43" spans="2:21" x14ac:dyDescent="0.2">
      <c r="B43" s="19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1"/>
    </row>
    <row r="44" spans="2:21" x14ac:dyDescent="0.2">
      <c r="B44" s="116" t="s">
        <v>87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291"/>
    </row>
    <row r="45" spans="2:21" x14ac:dyDescent="0.2">
      <c r="B45" s="288" t="s">
        <v>215</v>
      </c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3"/>
      <c r="P45" s="142"/>
      <c r="Q45" s="142"/>
      <c r="R45" s="142"/>
      <c r="S45" s="21"/>
      <c r="T45" s="21"/>
      <c r="U45" s="191"/>
    </row>
    <row r="46" spans="2:21" x14ac:dyDescent="0.2">
      <c r="B46" s="288" t="s">
        <v>200</v>
      </c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3"/>
      <c r="P46" s="142"/>
      <c r="Q46" s="142"/>
      <c r="R46" s="142"/>
      <c r="S46" s="21"/>
      <c r="T46" s="21"/>
      <c r="U46" s="191"/>
    </row>
    <row r="47" spans="2:21" x14ac:dyDescent="0.2">
      <c r="B47" s="216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21"/>
      <c r="T47" s="21"/>
      <c r="U47" s="191"/>
    </row>
    <row r="48" spans="2:21" x14ac:dyDescent="0.2">
      <c r="B48" s="217" t="s">
        <v>88</v>
      </c>
      <c r="C48" s="204">
        <v>2005</v>
      </c>
      <c r="D48" s="204">
        <v>2006</v>
      </c>
      <c r="E48" s="204">
        <v>2007</v>
      </c>
      <c r="F48" s="204">
        <v>2008</v>
      </c>
      <c r="G48" s="204">
        <v>2009</v>
      </c>
      <c r="H48" s="204">
        <v>2010</v>
      </c>
      <c r="I48" s="204">
        <v>2011</v>
      </c>
      <c r="J48" s="204">
        <v>2012</v>
      </c>
      <c r="K48" s="204">
        <v>2013</v>
      </c>
      <c r="L48" s="204">
        <v>2014</v>
      </c>
      <c r="M48" s="294" t="s">
        <v>63</v>
      </c>
      <c r="N48" s="294" t="s">
        <v>64</v>
      </c>
      <c r="O48" s="294">
        <v>2017</v>
      </c>
      <c r="P48" s="294">
        <v>2018</v>
      </c>
      <c r="Q48" s="294">
        <v>2019</v>
      </c>
      <c r="R48" s="294">
        <v>2020</v>
      </c>
      <c r="S48" s="294">
        <v>2021</v>
      </c>
      <c r="T48" s="294">
        <v>2022</v>
      </c>
      <c r="U48" s="304" t="s">
        <v>201</v>
      </c>
    </row>
    <row r="49" spans="2:21" x14ac:dyDescent="0.2">
      <c r="B49" s="205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4"/>
      <c r="P49" s="194"/>
      <c r="Q49" s="194"/>
      <c r="R49" s="194"/>
      <c r="S49" s="194"/>
      <c r="T49" s="194"/>
      <c r="U49" s="195"/>
    </row>
    <row r="50" spans="2:21" x14ac:dyDescent="0.2">
      <c r="B50" s="206" t="s">
        <v>89</v>
      </c>
      <c r="C50" s="305">
        <v>0.60477944527183836</v>
      </c>
      <c r="D50" s="305">
        <v>0.5796769374501004</v>
      </c>
      <c r="E50" s="305">
        <v>0.54190759983427272</v>
      </c>
      <c r="F50" s="305">
        <v>0.51439012464700351</v>
      </c>
      <c r="G50" s="305">
        <v>0.49013762940605993</v>
      </c>
      <c r="H50" s="305">
        <v>0.48352474278656682</v>
      </c>
      <c r="I50" s="305">
        <v>0.46180172987306672</v>
      </c>
      <c r="J50" s="305">
        <v>0.4310211150945204</v>
      </c>
      <c r="K50" s="305">
        <v>0.42346929691537832</v>
      </c>
      <c r="L50" s="305">
        <v>0.45243377561816084</v>
      </c>
      <c r="M50" s="305">
        <v>0.47216810576817753</v>
      </c>
      <c r="N50" s="305">
        <v>0.57380051963874956</v>
      </c>
      <c r="O50" s="305">
        <v>0.64781099588840585</v>
      </c>
      <c r="P50" s="305">
        <v>0.53915942980571163</v>
      </c>
      <c r="Q50" s="305">
        <v>0.53372665069549197</v>
      </c>
      <c r="R50" s="207">
        <v>0.6246642906524521</v>
      </c>
      <c r="S50" s="305">
        <v>0.75234736097810262</v>
      </c>
      <c r="T50" s="207">
        <v>0.86652150745877188</v>
      </c>
      <c r="U50" s="312">
        <v>0.68779283493181376</v>
      </c>
    </row>
    <row r="51" spans="2:21" x14ac:dyDescent="0.2">
      <c r="B51" s="206" t="s">
        <v>90</v>
      </c>
      <c r="C51" s="305">
        <v>27.678941435746584</v>
      </c>
      <c r="D51" s="305">
        <v>27.443890642379287</v>
      </c>
      <c r="E51" s="305">
        <v>27.806088151506046</v>
      </c>
      <c r="F51" s="305">
        <v>25.450311727749657</v>
      </c>
      <c r="G51" s="305">
        <v>24.341178580792249</v>
      </c>
      <c r="H51" s="305">
        <v>23.451326572326284</v>
      </c>
      <c r="I51" s="305">
        <v>24.407188568481828</v>
      </c>
      <c r="J51" s="305">
        <v>22.159236425663398</v>
      </c>
      <c r="K51" s="305">
        <v>23.385318925341281</v>
      </c>
      <c r="L51" s="305">
        <v>21.772446915957413</v>
      </c>
      <c r="M51" s="305">
        <v>20.877818439255201</v>
      </c>
      <c r="N51" s="305">
        <v>19.878738908504964</v>
      </c>
      <c r="O51" s="305">
        <v>19.857439083695937</v>
      </c>
      <c r="P51" s="305">
        <v>18.837276613364768</v>
      </c>
      <c r="Q51" s="305">
        <v>18.746122594219656</v>
      </c>
      <c r="R51" s="207">
        <v>16.934141134211806</v>
      </c>
      <c r="S51" s="305">
        <v>18.323051458580828</v>
      </c>
      <c r="T51" s="207">
        <v>18.712989126217437</v>
      </c>
      <c r="U51" s="312">
        <v>19.476133541515168</v>
      </c>
    </row>
    <row r="52" spans="2:21" x14ac:dyDescent="0.2">
      <c r="B52" s="206" t="s">
        <v>91</v>
      </c>
      <c r="C52" s="305">
        <v>71.716279118981575</v>
      </c>
      <c r="D52" s="305">
        <v>71.976432420170624</v>
      </c>
      <c r="E52" s="305">
        <v>71.652004248659679</v>
      </c>
      <c r="F52" s="305">
        <v>74.035298147603328</v>
      </c>
      <c r="G52" s="305">
        <v>75.168683789801719</v>
      </c>
      <c r="H52" s="305">
        <v>76.065148684887149</v>
      </c>
      <c r="I52" s="305">
        <v>75.131009701645112</v>
      </c>
      <c r="J52" s="305">
        <v>77.409742459242111</v>
      </c>
      <c r="K52" s="305">
        <v>76.191211777743334</v>
      </c>
      <c r="L52" s="305">
        <v>77.775119308424436</v>
      </c>
      <c r="M52" s="305">
        <v>78.650013454976616</v>
      </c>
      <c r="N52" s="305">
        <v>79.547460571856305</v>
      </c>
      <c r="O52" s="305">
        <v>79.4947499204157</v>
      </c>
      <c r="P52" s="305">
        <v>80.623563956829543</v>
      </c>
      <c r="Q52" s="305">
        <v>80.720150755084859</v>
      </c>
      <c r="R52" s="207">
        <v>82.441194575135739</v>
      </c>
      <c r="S52" s="305">
        <v>80.924601180441059</v>
      </c>
      <c r="T52" s="207">
        <v>80.420489366323778</v>
      </c>
      <c r="U52" s="312">
        <v>79.836073623553034</v>
      </c>
    </row>
    <row r="53" spans="2:21" x14ac:dyDescent="0.2">
      <c r="B53" s="313" t="s">
        <v>92</v>
      </c>
      <c r="C53" s="307">
        <f>SUM(C50:C52)</f>
        <v>100</v>
      </c>
      <c r="D53" s="307">
        <f t="shared" ref="D53:U53" si="0">SUM(D50:D52)</f>
        <v>100.00000000000001</v>
      </c>
      <c r="E53" s="307">
        <f t="shared" si="0"/>
        <v>100</v>
      </c>
      <c r="F53" s="307">
        <f t="shared" si="0"/>
        <v>99.999999999999986</v>
      </c>
      <c r="G53" s="307">
        <f t="shared" si="0"/>
        <v>100.00000000000003</v>
      </c>
      <c r="H53" s="307">
        <f t="shared" si="0"/>
        <v>100</v>
      </c>
      <c r="I53" s="307">
        <f t="shared" si="0"/>
        <v>100</v>
      </c>
      <c r="J53" s="307">
        <f t="shared" si="0"/>
        <v>100.00000000000003</v>
      </c>
      <c r="K53" s="307">
        <f t="shared" si="0"/>
        <v>100</v>
      </c>
      <c r="L53" s="307">
        <f t="shared" si="0"/>
        <v>100.00000000000001</v>
      </c>
      <c r="M53" s="307">
        <f t="shared" si="0"/>
        <v>100</v>
      </c>
      <c r="N53" s="307">
        <f t="shared" si="0"/>
        <v>100.00000000000001</v>
      </c>
      <c r="O53" s="307">
        <f t="shared" si="0"/>
        <v>100.00000000000004</v>
      </c>
      <c r="P53" s="307">
        <f t="shared" si="0"/>
        <v>100.00000000000003</v>
      </c>
      <c r="Q53" s="307">
        <f t="shared" si="0"/>
        <v>100</v>
      </c>
      <c r="R53" s="307">
        <f t="shared" si="0"/>
        <v>100</v>
      </c>
      <c r="S53" s="307">
        <f t="shared" si="0"/>
        <v>99.999999999999986</v>
      </c>
      <c r="T53" s="307">
        <f t="shared" si="0"/>
        <v>99.999999999999986</v>
      </c>
      <c r="U53" s="314">
        <f t="shared" si="0"/>
        <v>100.00000000000001</v>
      </c>
    </row>
    <row r="54" spans="2:21" x14ac:dyDescent="0.2">
      <c r="B54" s="212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6"/>
      <c r="P54" s="296"/>
      <c r="Q54" s="296"/>
      <c r="R54" s="296"/>
      <c r="S54" s="296"/>
      <c r="T54" s="163"/>
      <c r="U54" s="202"/>
    </row>
    <row r="55" spans="2:21" x14ac:dyDescent="0.2">
      <c r="B55" s="315" t="s">
        <v>48</v>
      </c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57"/>
      <c r="Q55" s="57"/>
      <c r="R55" s="57"/>
      <c r="S55" s="21"/>
      <c r="T55" s="21"/>
      <c r="U55" s="191"/>
    </row>
    <row r="56" spans="2:21" x14ac:dyDescent="0.2">
      <c r="B56" s="311" t="s">
        <v>28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7"/>
      <c r="Q56" s="57"/>
      <c r="R56" s="57"/>
      <c r="S56" s="21"/>
      <c r="T56" s="21"/>
      <c r="U56" s="191"/>
    </row>
    <row r="57" spans="2:21" x14ac:dyDescent="0.2">
      <c r="B57" s="311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57"/>
      <c r="R57" s="57"/>
      <c r="S57" s="21"/>
      <c r="T57" s="21"/>
      <c r="U57" s="191"/>
    </row>
    <row r="58" spans="2:21" x14ac:dyDescent="0.2">
      <c r="B58" s="316" t="s">
        <v>93</v>
      </c>
      <c r="C58" s="61"/>
      <c r="D58" s="61"/>
      <c r="E58" s="61"/>
      <c r="F58" s="61"/>
      <c r="G58" s="61"/>
      <c r="H58" s="61"/>
      <c r="I58" s="317"/>
      <c r="J58" s="61"/>
      <c r="K58" s="58"/>
      <c r="L58" s="58"/>
      <c r="M58" s="58"/>
      <c r="N58" s="58"/>
      <c r="O58" s="58"/>
      <c r="P58" s="57"/>
      <c r="Q58" s="57"/>
      <c r="R58" s="57"/>
      <c r="S58" s="21"/>
      <c r="T58" s="21"/>
      <c r="U58" s="191"/>
    </row>
    <row r="59" spans="2:21" x14ac:dyDescent="0.2">
      <c r="B59" s="316" t="s">
        <v>94</v>
      </c>
      <c r="C59" s="61"/>
      <c r="D59" s="61"/>
      <c r="E59" s="61"/>
      <c r="F59" s="61"/>
      <c r="G59" s="61"/>
      <c r="H59" s="61"/>
      <c r="I59" s="317"/>
      <c r="J59" s="61"/>
      <c r="K59" s="58"/>
      <c r="L59" s="58"/>
      <c r="M59" s="58"/>
      <c r="N59" s="58"/>
      <c r="O59" s="58"/>
      <c r="P59" s="57"/>
      <c r="Q59" s="57"/>
      <c r="R59" s="57"/>
      <c r="S59" s="21"/>
      <c r="T59" s="21"/>
      <c r="U59" s="191"/>
    </row>
    <row r="60" spans="2:21" ht="50.25" customHeight="1" x14ac:dyDescent="0.2">
      <c r="B60" s="318" t="s">
        <v>95</v>
      </c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21"/>
      <c r="T60" s="21"/>
      <c r="U60" s="191"/>
    </row>
    <row r="61" spans="2:21" x14ac:dyDescent="0.2">
      <c r="B61" s="320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2"/>
      <c r="Q61" s="322"/>
      <c r="R61" s="322"/>
      <c r="S61" s="219"/>
      <c r="T61" s="219"/>
      <c r="U61" s="220"/>
    </row>
    <row r="62" spans="2:21" x14ac:dyDescent="0.2">
      <c r="B62" s="298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298"/>
      <c r="Q62" s="298"/>
      <c r="R62" s="298"/>
    </row>
  </sheetData>
  <mergeCells count="6">
    <mergeCell ref="B55:O55"/>
    <mergeCell ref="B60:R60"/>
    <mergeCell ref="B12:U12"/>
    <mergeCell ref="B13:U13"/>
    <mergeCell ref="B15:U15"/>
    <mergeCell ref="B44:U4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U1122"/>
  <sheetViews>
    <sheetView zoomScale="120" zoomScaleNormal="120" workbookViewId="0">
      <selection activeCell="B217" sqref="B217:H217"/>
    </sheetView>
  </sheetViews>
  <sheetFormatPr baseColWidth="10" defaultColWidth="11.42578125" defaultRowHeight="14.25" x14ac:dyDescent="0.2"/>
  <cols>
    <col min="1" max="1" width="11.42578125" style="6"/>
    <col min="2" max="2" width="53.7109375" style="6" customWidth="1"/>
    <col min="3" max="7" width="11.42578125" style="6"/>
    <col min="8" max="8" width="12.42578125" style="6" customWidth="1"/>
    <col min="9" max="16384" width="11.42578125" style="6"/>
  </cols>
  <sheetData>
    <row r="2" spans="2:21" x14ac:dyDescent="0.2">
      <c r="B2" s="187"/>
      <c r="C2" s="188"/>
      <c r="D2" s="188"/>
      <c r="E2" s="188"/>
      <c r="F2" s="188"/>
      <c r="G2" s="188"/>
      <c r="H2" s="189"/>
    </row>
    <row r="3" spans="2:21" x14ac:dyDescent="0.2">
      <c r="B3" s="190"/>
      <c r="C3" s="21"/>
      <c r="D3" s="21"/>
      <c r="E3" s="21"/>
      <c r="F3" s="21"/>
      <c r="G3" s="21"/>
      <c r="H3" s="191"/>
    </row>
    <row r="4" spans="2:21" x14ac:dyDescent="0.2">
      <c r="B4" s="190"/>
      <c r="C4" s="21"/>
      <c r="D4" s="21"/>
      <c r="E4" s="21"/>
      <c r="F4" s="21"/>
      <c r="G4" s="21"/>
      <c r="H4" s="191"/>
    </row>
    <row r="5" spans="2:21" x14ac:dyDescent="0.2">
      <c r="B5" s="190"/>
      <c r="C5" s="21"/>
      <c r="D5" s="21"/>
      <c r="E5" s="21"/>
      <c r="F5" s="21"/>
      <c r="G5" s="21"/>
      <c r="H5" s="191"/>
    </row>
    <row r="6" spans="2:21" x14ac:dyDescent="0.2">
      <c r="B6" s="190"/>
      <c r="C6" s="21"/>
      <c r="D6" s="21"/>
      <c r="E6" s="21"/>
      <c r="F6" s="21"/>
      <c r="G6" s="21"/>
      <c r="H6" s="191"/>
    </row>
    <row r="7" spans="2:21" x14ac:dyDescent="0.2">
      <c r="B7" s="190"/>
      <c r="C7" s="21"/>
      <c r="D7" s="21"/>
      <c r="E7" s="21"/>
      <c r="F7" s="21"/>
      <c r="G7" s="21"/>
      <c r="H7" s="191"/>
    </row>
    <row r="8" spans="2:21" x14ac:dyDescent="0.2">
      <c r="B8" s="190"/>
      <c r="C8" s="21"/>
      <c r="D8" s="21"/>
      <c r="E8" s="21"/>
      <c r="F8" s="21"/>
      <c r="G8" s="21"/>
      <c r="H8" s="191"/>
    </row>
    <row r="9" spans="2:21" x14ac:dyDescent="0.2">
      <c r="B9" s="190"/>
      <c r="C9" s="21"/>
      <c r="D9" s="21"/>
      <c r="E9" s="21"/>
      <c r="F9" s="21"/>
      <c r="G9" s="21"/>
      <c r="H9" s="191"/>
    </row>
    <row r="10" spans="2:21" ht="15.75" x14ac:dyDescent="0.25">
      <c r="B10" s="185" t="s">
        <v>0</v>
      </c>
      <c r="C10" s="135"/>
      <c r="D10" s="135"/>
      <c r="E10" s="135"/>
      <c r="F10" s="135"/>
      <c r="G10" s="135"/>
      <c r="H10" s="186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301"/>
    </row>
    <row r="11" spans="2:21" ht="15.75" x14ac:dyDescent="0.25">
      <c r="B11" s="183" t="s">
        <v>1</v>
      </c>
      <c r="C11" s="84"/>
      <c r="D11" s="84"/>
      <c r="E11" s="84"/>
      <c r="F11" s="84"/>
      <c r="G11" s="84"/>
      <c r="H11" s="184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301"/>
    </row>
    <row r="12" spans="2:21" x14ac:dyDescent="0.2">
      <c r="B12" s="190"/>
      <c r="C12" s="21"/>
      <c r="D12" s="21"/>
      <c r="E12" s="21"/>
      <c r="F12" s="21"/>
      <c r="G12" s="21"/>
      <c r="H12" s="191"/>
    </row>
    <row r="13" spans="2:21" x14ac:dyDescent="0.2">
      <c r="B13" s="359" t="s">
        <v>96</v>
      </c>
      <c r="C13" s="290"/>
      <c r="D13" s="290"/>
      <c r="E13" s="290"/>
      <c r="F13" s="290"/>
      <c r="G13" s="290"/>
      <c r="H13" s="356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8"/>
    </row>
    <row r="14" spans="2:21" ht="15" customHeight="1" x14ac:dyDescent="0.2">
      <c r="B14" s="288" t="s">
        <v>218</v>
      </c>
      <c r="C14" s="288"/>
      <c r="D14" s="288"/>
      <c r="E14" s="288"/>
      <c r="F14" s="288"/>
      <c r="G14" s="288"/>
      <c r="H14" s="360"/>
    </row>
    <row r="15" spans="2:21" x14ac:dyDescent="0.2">
      <c r="B15" s="288" t="s">
        <v>216</v>
      </c>
      <c r="C15" s="327"/>
      <c r="D15" s="327"/>
      <c r="E15" s="327"/>
      <c r="F15" s="327"/>
      <c r="G15" s="327"/>
      <c r="H15" s="328"/>
    </row>
    <row r="16" spans="2:21" x14ac:dyDescent="0.2">
      <c r="B16" s="403"/>
      <c r="C16" s="404"/>
      <c r="D16" s="404"/>
      <c r="E16" s="404"/>
      <c r="F16" s="404"/>
      <c r="G16" s="404"/>
      <c r="H16" s="331" t="s">
        <v>97</v>
      </c>
    </row>
    <row r="17" spans="2:8" ht="56.25" x14ac:dyDescent="0.2">
      <c r="B17" s="405" t="s">
        <v>98</v>
      </c>
      <c r="C17" s="406" t="s">
        <v>54</v>
      </c>
      <c r="D17" s="406" t="s">
        <v>99</v>
      </c>
      <c r="E17" s="406" t="s">
        <v>100</v>
      </c>
      <c r="F17" s="406" t="s">
        <v>101</v>
      </c>
      <c r="G17" s="406" t="s">
        <v>102</v>
      </c>
      <c r="H17" s="407" t="s">
        <v>103</v>
      </c>
    </row>
    <row r="18" spans="2:8" x14ac:dyDescent="0.2">
      <c r="B18" s="408"/>
      <c r="C18" s="409"/>
      <c r="D18" s="409"/>
      <c r="E18" s="409"/>
      <c r="F18" s="409"/>
      <c r="G18" s="409"/>
      <c r="H18" s="410"/>
    </row>
    <row r="19" spans="2:8" x14ac:dyDescent="0.2">
      <c r="B19" s="335" t="s">
        <v>65</v>
      </c>
      <c r="C19" s="411">
        <v>212181.7875425021</v>
      </c>
      <c r="D19" s="411">
        <v>90102.799949789696</v>
      </c>
      <c r="E19" s="411">
        <v>122078.98759271241</v>
      </c>
      <c r="F19" s="411">
        <v>46069.454296345357</v>
      </c>
      <c r="G19" s="411">
        <v>217.87345481626747</v>
      </c>
      <c r="H19" s="412">
        <v>75791.659841550791</v>
      </c>
    </row>
    <row r="20" spans="2:8" x14ac:dyDescent="0.2">
      <c r="B20" s="335" t="s">
        <v>66</v>
      </c>
      <c r="C20" s="411">
        <v>7399.6801172993009</v>
      </c>
      <c r="D20" s="411">
        <v>1748.4687616367339</v>
      </c>
      <c r="E20" s="411">
        <v>5651.2113556625673</v>
      </c>
      <c r="F20" s="411">
        <v>1643.2600395898241</v>
      </c>
      <c r="G20" s="411">
        <v>15.029817435272783</v>
      </c>
      <c r="H20" s="412">
        <v>3992.92149863747</v>
      </c>
    </row>
    <row r="21" spans="2:8" x14ac:dyDescent="0.2">
      <c r="B21" s="335" t="s">
        <v>67</v>
      </c>
      <c r="C21" s="411">
        <v>10809582.362047732</v>
      </c>
      <c r="D21" s="411">
        <v>5999281.5448226966</v>
      </c>
      <c r="E21" s="411">
        <v>4810300.8172250353</v>
      </c>
      <c r="F21" s="411">
        <v>1469708.0241023779</v>
      </c>
      <c r="G21" s="411">
        <v>73778.67749421297</v>
      </c>
      <c r="H21" s="412">
        <v>3266814.1156284446</v>
      </c>
    </row>
    <row r="22" spans="2:8" x14ac:dyDescent="0.2">
      <c r="B22" s="413" t="s">
        <v>104</v>
      </c>
      <c r="C22" s="411">
        <v>894117.07304797461</v>
      </c>
      <c r="D22" s="411">
        <v>367625.37762695388</v>
      </c>
      <c r="E22" s="411">
        <v>526491.69542102073</v>
      </c>
      <c r="F22" s="411">
        <v>156140.12216269181</v>
      </c>
      <c r="G22" s="411">
        <v>14802.765956701449</v>
      </c>
      <c r="H22" s="412">
        <v>355548.80730162747</v>
      </c>
    </row>
    <row r="23" spans="2:8" ht="22.5" x14ac:dyDescent="0.2">
      <c r="B23" s="414" t="s">
        <v>105</v>
      </c>
      <c r="C23" s="411">
        <v>443177.09959449002</v>
      </c>
      <c r="D23" s="411">
        <v>105697.3908237377</v>
      </c>
      <c r="E23" s="411">
        <v>337479.7087707523</v>
      </c>
      <c r="F23" s="411">
        <v>97820.715089192876</v>
      </c>
      <c r="G23" s="411">
        <v>9023.5487834913001</v>
      </c>
      <c r="H23" s="412">
        <v>230635.44489806812</v>
      </c>
    </row>
    <row r="24" spans="2:8" x14ac:dyDescent="0.2">
      <c r="B24" s="414" t="s">
        <v>69</v>
      </c>
      <c r="C24" s="411">
        <v>2433268.4438793529</v>
      </c>
      <c r="D24" s="411">
        <v>1397741.1267186194</v>
      </c>
      <c r="E24" s="411">
        <v>1035527.3171607335</v>
      </c>
      <c r="F24" s="411">
        <v>282860.25184937438</v>
      </c>
      <c r="G24" s="411">
        <v>36575.326308900854</v>
      </c>
      <c r="H24" s="412">
        <v>716091.73900245829</v>
      </c>
    </row>
    <row r="25" spans="2:8" ht="22.5" x14ac:dyDescent="0.2">
      <c r="B25" s="414" t="s">
        <v>70</v>
      </c>
      <c r="C25" s="411">
        <v>4081763.3305993322</v>
      </c>
      <c r="D25" s="411">
        <v>1608609.4027665064</v>
      </c>
      <c r="E25" s="411">
        <v>2473153.927832826</v>
      </c>
      <c r="F25" s="411">
        <v>1117832.3559897211</v>
      </c>
      <c r="G25" s="411">
        <v>51169.096047494866</v>
      </c>
      <c r="H25" s="412">
        <v>1304152.4757956101</v>
      </c>
    </row>
    <row r="26" spans="2:8" x14ac:dyDescent="0.2">
      <c r="B26" s="335" t="s">
        <v>71</v>
      </c>
      <c r="C26" s="411">
        <v>1613885.4606288245</v>
      </c>
      <c r="D26" s="411">
        <v>891261.64400512131</v>
      </c>
      <c r="E26" s="411">
        <v>722623.81662370323</v>
      </c>
      <c r="F26" s="411">
        <v>192023.79481621485</v>
      </c>
      <c r="G26" s="411">
        <v>13373.984815879294</v>
      </c>
      <c r="H26" s="412">
        <v>517226.03699160909</v>
      </c>
    </row>
    <row r="27" spans="2:8" x14ac:dyDescent="0.2">
      <c r="B27" s="335" t="s">
        <v>72</v>
      </c>
      <c r="C27" s="411">
        <v>1600840.0516962728</v>
      </c>
      <c r="D27" s="411">
        <v>953107.82957096351</v>
      </c>
      <c r="E27" s="411">
        <v>647732.22212530929</v>
      </c>
      <c r="F27" s="411">
        <v>320635.17721890914</v>
      </c>
      <c r="G27" s="411">
        <v>12209.378342523261</v>
      </c>
      <c r="H27" s="412">
        <v>314887.6665638769</v>
      </c>
    </row>
    <row r="28" spans="2:8" x14ac:dyDescent="0.2">
      <c r="B28" s="413" t="s">
        <v>73</v>
      </c>
      <c r="C28" s="411">
        <v>1514466.6625570625</v>
      </c>
      <c r="D28" s="411">
        <v>722807.24737368047</v>
      </c>
      <c r="E28" s="411">
        <v>791659.41518338199</v>
      </c>
      <c r="F28" s="411">
        <v>212177.08855642646</v>
      </c>
      <c r="G28" s="411">
        <v>31475.276713006311</v>
      </c>
      <c r="H28" s="412">
        <v>548007.04991394922</v>
      </c>
    </row>
    <row r="29" spans="2:8" x14ac:dyDescent="0.2">
      <c r="B29" s="335" t="s">
        <v>74</v>
      </c>
      <c r="C29" s="411">
        <v>2092953.2517959843</v>
      </c>
      <c r="D29" s="411">
        <v>809111.15013727557</v>
      </c>
      <c r="E29" s="411">
        <v>1283842.1016587089</v>
      </c>
      <c r="F29" s="411">
        <v>475919.9811209006</v>
      </c>
      <c r="G29" s="411">
        <v>41761.691557128659</v>
      </c>
      <c r="H29" s="412">
        <v>766160.4289806796</v>
      </c>
    </row>
    <row r="30" spans="2:8" x14ac:dyDescent="0.2">
      <c r="B30" s="335" t="s">
        <v>85</v>
      </c>
      <c r="C30" s="411">
        <v>2565027.1240480952</v>
      </c>
      <c r="D30" s="411">
        <v>286916.79970355966</v>
      </c>
      <c r="E30" s="411">
        <v>2278110.3243445354</v>
      </c>
      <c r="F30" s="411">
        <v>62626.126106964453</v>
      </c>
      <c r="G30" s="411">
        <v>7176.697201642487</v>
      </c>
      <c r="H30" s="412">
        <v>2208307.5010359283</v>
      </c>
    </row>
    <row r="31" spans="2:8" x14ac:dyDescent="0.2">
      <c r="B31" s="335" t="s">
        <v>106</v>
      </c>
      <c r="C31" s="411">
        <v>1629439.3272377718</v>
      </c>
      <c r="D31" s="411">
        <v>454153.46898322541</v>
      </c>
      <c r="E31" s="411">
        <v>1175285.8582545463</v>
      </c>
      <c r="F31" s="411">
        <v>469928.75173997454</v>
      </c>
      <c r="G31" s="411">
        <v>27838.734276615978</v>
      </c>
      <c r="H31" s="412">
        <v>677518.37223795569</v>
      </c>
    </row>
    <row r="32" spans="2:8" x14ac:dyDescent="0.2">
      <c r="B32" s="335" t="s">
        <v>107</v>
      </c>
      <c r="C32" s="411">
        <v>1819651.8032732275</v>
      </c>
      <c r="D32" s="411">
        <v>507169.0396714767</v>
      </c>
      <c r="E32" s="411">
        <v>1312482.7636017508</v>
      </c>
      <c r="F32" s="411">
        <v>524785.8488619884</v>
      </c>
      <c r="G32" s="411">
        <v>31088.486806785229</v>
      </c>
      <c r="H32" s="412">
        <v>756608.42793297721</v>
      </c>
    </row>
    <row r="33" spans="2:8" ht="22.5" x14ac:dyDescent="0.2">
      <c r="B33" s="335" t="s">
        <v>77</v>
      </c>
      <c r="C33" s="411">
        <v>2733174</v>
      </c>
      <c r="D33" s="411">
        <v>1007651</v>
      </c>
      <c r="E33" s="411">
        <v>1725523</v>
      </c>
      <c r="F33" s="411">
        <v>1463646</v>
      </c>
      <c r="G33" s="411">
        <v>43818</v>
      </c>
      <c r="H33" s="412">
        <v>218059</v>
      </c>
    </row>
    <row r="34" spans="2:8" x14ac:dyDescent="0.2">
      <c r="B34" s="335" t="s">
        <v>78</v>
      </c>
      <c r="C34" s="411">
        <v>801689.28573921707</v>
      </c>
      <c r="D34" s="411">
        <v>221733.40514879909</v>
      </c>
      <c r="E34" s="411">
        <v>579955.880590418</v>
      </c>
      <c r="F34" s="411">
        <v>359877.01694777847</v>
      </c>
      <c r="G34" s="411">
        <v>21092.081836791429</v>
      </c>
      <c r="H34" s="412">
        <v>198986.78180584812</v>
      </c>
    </row>
    <row r="35" spans="2:8" x14ac:dyDescent="0.2">
      <c r="B35" s="335" t="s">
        <v>79</v>
      </c>
      <c r="C35" s="411">
        <v>1685588.5598278465</v>
      </c>
      <c r="D35" s="411">
        <v>1014692.933598397</v>
      </c>
      <c r="E35" s="411">
        <v>670895.62622944952</v>
      </c>
      <c r="F35" s="411">
        <v>491519.12878981949</v>
      </c>
      <c r="G35" s="411">
        <v>24589.719342107823</v>
      </c>
      <c r="H35" s="412">
        <v>154786.77809752221</v>
      </c>
    </row>
    <row r="36" spans="2:8" ht="22.5" x14ac:dyDescent="0.2">
      <c r="B36" s="335" t="s">
        <v>108</v>
      </c>
      <c r="C36" s="411">
        <v>785951.97225656104</v>
      </c>
      <c r="D36" s="411">
        <v>329946.2675716487</v>
      </c>
      <c r="E36" s="411">
        <v>456005.70468491234</v>
      </c>
      <c r="F36" s="411">
        <v>126757.44064102264</v>
      </c>
      <c r="G36" s="411">
        <v>8864.644802538478</v>
      </c>
      <c r="H36" s="412">
        <v>320383.6192413512</v>
      </c>
    </row>
    <row r="37" spans="2:8" x14ac:dyDescent="0.2">
      <c r="B37" s="335" t="s">
        <v>109</v>
      </c>
      <c r="C37" s="411">
        <v>165328.61166800503</v>
      </c>
      <c r="D37" s="411">
        <v>0</v>
      </c>
      <c r="E37" s="411">
        <v>165328.61166800503</v>
      </c>
      <c r="F37" s="411">
        <v>165328.61166800503</v>
      </c>
      <c r="G37" s="411">
        <v>0</v>
      </c>
      <c r="H37" s="412">
        <v>0</v>
      </c>
    </row>
    <row r="38" spans="2:8" ht="24" customHeight="1" x14ac:dyDescent="0.2">
      <c r="B38" s="403" t="s">
        <v>81</v>
      </c>
      <c r="C38" s="404">
        <f>SUM(C19:C37)</f>
        <v>37889485.887557566</v>
      </c>
      <c r="D38" s="404">
        <f t="shared" ref="D38:H38" si="0">SUM(D19:D37)</f>
        <v>16769356.897234088</v>
      </c>
      <c r="E38" s="404">
        <f t="shared" si="0"/>
        <v>21120128.990323462</v>
      </c>
      <c r="F38" s="404">
        <f t="shared" si="0"/>
        <v>8037299.1499972967</v>
      </c>
      <c r="G38" s="404">
        <f t="shared" si="0"/>
        <v>448871.01355807192</v>
      </c>
      <c r="H38" s="415">
        <f t="shared" si="0"/>
        <v>12633958.826768095</v>
      </c>
    </row>
    <row r="39" spans="2:8" x14ac:dyDescent="0.2">
      <c r="B39" s="335"/>
      <c r="C39" s="411"/>
      <c r="D39" s="411"/>
      <c r="E39" s="411"/>
      <c r="F39" s="411"/>
      <c r="G39" s="411"/>
      <c r="H39" s="412"/>
    </row>
    <row r="40" spans="2:8" x14ac:dyDescent="0.2">
      <c r="B40" s="335" t="s">
        <v>59</v>
      </c>
      <c r="C40" s="411"/>
      <c r="D40" s="411"/>
      <c r="E40" s="411">
        <v>1960917</v>
      </c>
      <c r="F40" s="411"/>
      <c r="G40" s="411"/>
      <c r="H40" s="412"/>
    </row>
    <row r="41" spans="2:8" x14ac:dyDescent="0.2">
      <c r="B41" s="335"/>
      <c r="C41" s="411"/>
      <c r="D41" s="411"/>
      <c r="E41" s="411"/>
      <c r="F41" s="411"/>
      <c r="G41" s="411"/>
      <c r="H41" s="412"/>
    </row>
    <row r="42" spans="2:8" x14ac:dyDescent="0.2">
      <c r="B42" s="403" t="s">
        <v>82</v>
      </c>
      <c r="C42" s="404"/>
      <c r="D42" s="404"/>
      <c r="E42" s="404">
        <f>+E38+E40</f>
        <v>23081045.990323462</v>
      </c>
      <c r="F42" s="404"/>
      <c r="G42" s="411"/>
      <c r="H42" s="412"/>
    </row>
    <row r="43" spans="2:8" x14ac:dyDescent="0.2">
      <c r="B43" s="335"/>
      <c r="C43" s="411"/>
      <c r="D43" s="411"/>
      <c r="E43" s="411"/>
      <c r="F43" s="411"/>
      <c r="G43" s="411"/>
      <c r="H43" s="412"/>
    </row>
    <row r="44" spans="2:8" x14ac:dyDescent="0.2">
      <c r="B44" s="362" t="s">
        <v>26</v>
      </c>
      <c r="C44" s="361"/>
      <c r="D44" s="361"/>
      <c r="E44" s="361"/>
      <c r="F44" s="361"/>
      <c r="G44" s="361"/>
      <c r="H44" s="363"/>
    </row>
    <row r="45" spans="2:8" x14ac:dyDescent="0.2">
      <c r="B45" s="335"/>
      <c r="C45" s="336"/>
      <c r="D45" s="336"/>
      <c r="E45" s="336"/>
      <c r="F45" s="336"/>
      <c r="G45" s="336"/>
      <c r="H45" s="337"/>
    </row>
    <row r="46" spans="2:8" x14ac:dyDescent="0.2">
      <c r="B46" s="225"/>
      <c r="C46" s="105"/>
      <c r="D46" s="105"/>
      <c r="E46" s="105"/>
      <c r="F46" s="105"/>
      <c r="G46" s="105"/>
      <c r="H46" s="226"/>
    </row>
    <row r="47" spans="2:8" x14ac:dyDescent="0.2">
      <c r="B47" s="359" t="s">
        <v>110</v>
      </c>
      <c r="C47" s="290"/>
      <c r="D47" s="290"/>
      <c r="E47" s="290"/>
      <c r="F47" s="290"/>
      <c r="G47" s="290"/>
      <c r="H47" s="356"/>
    </row>
    <row r="48" spans="2:8" ht="14.25" customHeight="1" x14ac:dyDescent="0.2">
      <c r="B48" s="288" t="s">
        <v>218</v>
      </c>
      <c r="C48" s="289"/>
      <c r="D48" s="289"/>
      <c r="E48" s="289"/>
      <c r="F48" s="289"/>
      <c r="G48" s="289"/>
      <c r="H48" s="364"/>
    </row>
    <row r="49" spans="2:8" x14ac:dyDescent="0.2">
      <c r="B49" s="288" t="s">
        <v>217</v>
      </c>
      <c r="C49" s="289"/>
      <c r="D49" s="289"/>
      <c r="E49" s="289"/>
      <c r="F49" s="289"/>
      <c r="G49" s="289"/>
      <c r="H49" s="364"/>
    </row>
    <row r="50" spans="2:8" x14ac:dyDescent="0.2">
      <c r="B50" s="329"/>
      <c r="C50" s="330"/>
      <c r="D50" s="330"/>
      <c r="E50" s="330"/>
      <c r="F50" s="330"/>
      <c r="G50" s="330"/>
      <c r="H50" s="331" t="s">
        <v>97</v>
      </c>
    </row>
    <row r="51" spans="2:8" ht="56.25" x14ac:dyDescent="0.2">
      <c r="B51" s="416" t="s">
        <v>98</v>
      </c>
      <c r="C51" s="417" t="s">
        <v>54</v>
      </c>
      <c r="D51" s="417" t="s">
        <v>99</v>
      </c>
      <c r="E51" s="417" t="s">
        <v>100</v>
      </c>
      <c r="F51" s="417" t="s">
        <v>101</v>
      </c>
      <c r="G51" s="417" t="s">
        <v>102</v>
      </c>
      <c r="H51" s="418" t="s">
        <v>103</v>
      </c>
    </row>
    <row r="52" spans="2:8" x14ac:dyDescent="0.2">
      <c r="B52" s="419"/>
      <c r="C52" s="420"/>
      <c r="D52" s="420"/>
      <c r="E52" s="420"/>
      <c r="F52" s="420"/>
      <c r="G52" s="420"/>
      <c r="H52" s="421"/>
    </row>
    <row r="53" spans="2:8" x14ac:dyDescent="0.2">
      <c r="B53" s="335" t="s">
        <v>65</v>
      </c>
      <c r="C53" s="411">
        <v>237992.35864355284</v>
      </c>
      <c r="D53" s="411">
        <v>108295.02086282466</v>
      </c>
      <c r="E53" s="411">
        <v>129697.33778072818</v>
      </c>
      <c r="F53" s="411">
        <v>49765.66483112509</v>
      </c>
      <c r="G53" s="411">
        <v>349.79741530404806</v>
      </c>
      <c r="H53" s="412">
        <v>79581.875534299048</v>
      </c>
    </row>
    <row r="54" spans="2:8" x14ac:dyDescent="0.2">
      <c r="B54" s="335" t="s">
        <v>66</v>
      </c>
      <c r="C54" s="411">
        <v>11710.335810035038</v>
      </c>
      <c r="D54" s="411">
        <v>3036.4812871004324</v>
      </c>
      <c r="E54" s="411">
        <v>8673.8545229346055</v>
      </c>
      <c r="F54" s="411">
        <v>2302.3519060567196</v>
      </c>
      <c r="G54" s="411">
        <v>27.545366748720973</v>
      </c>
      <c r="H54" s="412">
        <v>6343.957250129165</v>
      </c>
    </row>
    <row r="55" spans="2:8" x14ac:dyDescent="0.2">
      <c r="B55" s="335" t="s">
        <v>67</v>
      </c>
      <c r="C55" s="411">
        <v>12114024.879701739</v>
      </c>
      <c r="D55" s="411">
        <v>6874251.9433144387</v>
      </c>
      <c r="E55" s="411">
        <v>5239772.9363873005</v>
      </c>
      <c r="F55" s="411">
        <v>1624603.1963068671</v>
      </c>
      <c r="G55" s="411">
        <v>85884.358240548056</v>
      </c>
      <c r="H55" s="412">
        <v>3529285.3818398854</v>
      </c>
    </row>
    <row r="56" spans="2:8" x14ac:dyDescent="0.2">
      <c r="B56" s="413" t="s">
        <v>104</v>
      </c>
      <c r="C56" s="411">
        <v>992787.59550692583</v>
      </c>
      <c r="D56" s="411">
        <v>411786.62223161844</v>
      </c>
      <c r="E56" s="411">
        <v>581000.97327530733</v>
      </c>
      <c r="F56" s="411">
        <v>184582.86687186584</v>
      </c>
      <c r="G56" s="411">
        <v>16445.283626791406</v>
      </c>
      <c r="H56" s="412">
        <v>379972.82277665014</v>
      </c>
    </row>
    <row r="57" spans="2:8" ht="22.5" x14ac:dyDescent="0.2">
      <c r="B57" s="414" t="s">
        <v>105</v>
      </c>
      <c r="C57" s="411">
        <v>461542.89352140558</v>
      </c>
      <c r="D57" s="411">
        <v>118026.51382549701</v>
      </c>
      <c r="E57" s="411">
        <v>343516.37969590857</v>
      </c>
      <c r="F57" s="411">
        <v>102462.43953927932</v>
      </c>
      <c r="G57" s="411">
        <v>9837.7079139232355</v>
      </c>
      <c r="H57" s="412">
        <v>231216.23224270603</v>
      </c>
    </row>
    <row r="58" spans="2:8" x14ac:dyDescent="0.2">
      <c r="B58" s="414" t="s">
        <v>69</v>
      </c>
      <c r="C58" s="411">
        <v>3116876.4375566454</v>
      </c>
      <c r="D58" s="411">
        <v>1805683.4405023633</v>
      </c>
      <c r="E58" s="411">
        <v>1311192.9970542821</v>
      </c>
      <c r="F58" s="411">
        <v>357194.69234576856</v>
      </c>
      <c r="G58" s="411">
        <v>44510.980808127795</v>
      </c>
      <c r="H58" s="412">
        <v>909487.32390038576</v>
      </c>
    </row>
    <row r="59" spans="2:8" ht="22.5" x14ac:dyDescent="0.2">
      <c r="B59" s="414" t="s">
        <v>70</v>
      </c>
      <c r="C59" s="411">
        <v>4785653.2833104944</v>
      </c>
      <c r="D59" s="411">
        <v>1873851.3048131119</v>
      </c>
      <c r="E59" s="411">
        <v>2911801.9784973823</v>
      </c>
      <c r="F59" s="411">
        <v>1310570.2810907785</v>
      </c>
      <c r="G59" s="411">
        <v>66161.869944241684</v>
      </c>
      <c r="H59" s="412">
        <v>1535069.8274623621</v>
      </c>
    </row>
    <row r="60" spans="2:8" x14ac:dyDescent="0.2">
      <c r="B60" s="335" t="s">
        <v>71</v>
      </c>
      <c r="C60" s="411">
        <v>1843362.0463263786</v>
      </c>
      <c r="D60" s="411">
        <v>1049057.5152710485</v>
      </c>
      <c r="E60" s="411">
        <v>794304.53105533007</v>
      </c>
      <c r="F60" s="411">
        <v>218247.71323228904</v>
      </c>
      <c r="G60" s="411">
        <v>15692.025424171887</v>
      </c>
      <c r="H60" s="412">
        <v>560364.79239886906</v>
      </c>
    </row>
    <row r="61" spans="2:8" x14ac:dyDescent="0.2">
      <c r="B61" s="335" t="s">
        <v>72</v>
      </c>
      <c r="C61" s="411">
        <v>1813871.0306561156</v>
      </c>
      <c r="D61" s="411">
        <v>1049517.9382303727</v>
      </c>
      <c r="E61" s="411">
        <v>764353.09242574289</v>
      </c>
      <c r="F61" s="411">
        <v>363584.16914173245</v>
      </c>
      <c r="G61" s="411">
        <v>14508.384290066548</v>
      </c>
      <c r="H61" s="412">
        <v>386260.53899394389</v>
      </c>
    </row>
    <row r="62" spans="2:8" x14ac:dyDescent="0.2">
      <c r="B62" s="413" t="s">
        <v>73</v>
      </c>
      <c r="C62" s="411">
        <v>1793246.3703453222</v>
      </c>
      <c r="D62" s="411">
        <v>862941.67351796571</v>
      </c>
      <c r="E62" s="411">
        <v>930304.69682735647</v>
      </c>
      <c r="F62" s="411">
        <v>290462.38040796737</v>
      </c>
      <c r="G62" s="411">
        <v>38945.680797201159</v>
      </c>
      <c r="H62" s="412">
        <v>600896.63562218798</v>
      </c>
    </row>
    <row r="63" spans="2:8" x14ac:dyDescent="0.2">
      <c r="B63" s="335" t="s">
        <v>74</v>
      </c>
      <c r="C63" s="411">
        <v>2293146.5862806728</v>
      </c>
      <c r="D63" s="411">
        <v>926617.18887405272</v>
      </c>
      <c r="E63" s="411">
        <v>1366529.39740662</v>
      </c>
      <c r="F63" s="411">
        <v>544142.39261938666</v>
      </c>
      <c r="G63" s="411">
        <v>46989.262032463019</v>
      </c>
      <c r="H63" s="412">
        <v>775397.74275477033</v>
      </c>
    </row>
    <row r="64" spans="2:8" x14ac:dyDescent="0.2">
      <c r="B64" s="335" t="s">
        <v>85</v>
      </c>
      <c r="C64" s="411">
        <v>2898628.0598073266</v>
      </c>
      <c r="D64" s="411">
        <v>328039.46012463165</v>
      </c>
      <c r="E64" s="411">
        <v>2570588.5996826952</v>
      </c>
      <c r="F64" s="411">
        <v>70270.293356165945</v>
      </c>
      <c r="G64" s="411">
        <v>11068.720464959262</v>
      </c>
      <c r="H64" s="412">
        <v>2489249.5858615702</v>
      </c>
    </row>
    <row r="65" spans="2:8" x14ac:dyDescent="0.2">
      <c r="B65" s="335" t="s">
        <v>106</v>
      </c>
      <c r="C65" s="411">
        <v>1869318.011865821</v>
      </c>
      <c r="D65" s="411">
        <v>521025.00584697537</v>
      </c>
      <c r="E65" s="411">
        <v>1348293.0060188456</v>
      </c>
      <c r="F65" s="411">
        <v>538218.47249696555</v>
      </c>
      <c r="G65" s="411">
        <v>32933.560097326059</v>
      </c>
      <c r="H65" s="412">
        <v>777140.97342455399</v>
      </c>
    </row>
    <row r="66" spans="2:8" x14ac:dyDescent="0.2">
      <c r="B66" s="335" t="s">
        <v>107</v>
      </c>
      <c r="C66" s="411">
        <v>2087532.7079216915</v>
      </c>
      <c r="D66" s="411">
        <v>562758.85741225549</v>
      </c>
      <c r="E66" s="411">
        <v>1524773.8505094359</v>
      </c>
      <c r="F66" s="411">
        <v>653663.82087432442</v>
      </c>
      <c r="G66" s="411">
        <v>35555.423666309631</v>
      </c>
      <c r="H66" s="412">
        <v>835554.60596880177</v>
      </c>
    </row>
    <row r="67" spans="2:8" ht="22.5" x14ac:dyDescent="0.2">
      <c r="B67" s="335" t="s">
        <v>77</v>
      </c>
      <c r="C67" s="411">
        <v>3120490.1427111938</v>
      </c>
      <c r="D67" s="411">
        <v>1243726.3212393196</v>
      </c>
      <c r="E67" s="411">
        <v>1876763.8214718741</v>
      </c>
      <c r="F67" s="411">
        <v>1540739.2334049216</v>
      </c>
      <c r="G67" s="411">
        <v>62714.64698282563</v>
      </c>
      <c r="H67" s="412">
        <v>273309.94108412688</v>
      </c>
    </row>
    <row r="68" spans="2:8" x14ac:dyDescent="0.2">
      <c r="B68" s="335" t="s">
        <v>78</v>
      </c>
      <c r="C68" s="411">
        <v>930961.4834393647</v>
      </c>
      <c r="D68" s="411">
        <v>264949.33621578244</v>
      </c>
      <c r="E68" s="411">
        <v>666012.14722358226</v>
      </c>
      <c r="F68" s="411">
        <v>431594.38784070953</v>
      </c>
      <c r="G68" s="411">
        <v>23559.751034936238</v>
      </c>
      <c r="H68" s="412">
        <v>210858.0083479365</v>
      </c>
    </row>
    <row r="69" spans="2:8" x14ac:dyDescent="0.2">
      <c r="B69" s="335" t="s">
        <v>79</v>
      </c>
      <c r="C69" s="411">
        <v>1939177.8834704049</v>
      </c>
      <c r="D69" s="411">
        <v>1151734.1532749177</v>
      </c>
      <c r="E69" s="411">
        <v>787443.73019548715</v>
      </c>
      <c r="F69" s="411">
        <v>566671.33209753479</v>
      </c>
      <c r="G69" s="411">
        <v>27344.720862926912</v>
      </c>
      <c r="H69" s="412">
        <v>193427.67723502545</v>
      </c>
    </row>
    <row r="70" spans="2:8" ht="22.5" x14ac:dyDescent="0.2">
      <c r="B70" s="335" t="s">
        <v>108</v>
      </c>
      <c r="C70" s="411">
        <v>938366.5929091674</v>
      </c>
      <c r="D70" s="411">
        <v>395730.67168168089</v>
      </c>
      <c r="E70" s="411">
        <v>542635.92122748657</v>
      </c>
      <c r="F70" s="411">
        <v>155821.10975761674</v>
      </c>
      <c r="G70" s="411">
        <v>10952.437242417467</v>
      </c>
      <c r="H70" s="412">
        <v>375862.37422745232</v>
      </c>
    </row>
    <row r="71" spans="2:8" x14ac:dyDescent="0.2">
      <c r="B71" s="335" t="s">
        <v>109</v>
      </c>
      <c r="C71" s="411">
        <v>172738.78671332158</v>
      </c>
      <c r="D71" s="411">
        <v>0</v>
      </c>
      <c r="E71" s="411">
        <v>172738.78671332158</v>
      </c>
      <c r="F71" s="411">
        <v>172738.78671332158</v>
      </c>
      <c r="G71" s="411">
        <v>0</v>
      </c>
      <c r="H71" s="412">
        <v>0</v>
      </c>
    </row>
    <row r="72" spans="2:8" x14ac:dyDescent="0.2">
      <c r="B72" s="403" t="s">
        <v>81</v>
      </c>
      <c r="C72" s="404">
        <f>SUM(C53:C71)</f>
        <v>43421427.486497581</v>
      </c>
      <c r="D72" s="404">
        <f t="shared" ref="D72:H72" si="1">SUM(D53:D71)</f>
        <v>19551029.448525958</v>
      </c>
      <c r="E72" s="404">
        <f t="shared" si="1"/>
        <v>23870398.03797162</v>
      </c>
      <c r="F72" s="404">
        <f t="shared" si="1"/>
        <v>9177635.5848346762</v>
      </c>
      <c r="G72" s="404">
        <f t="shared" si="1"/>
        <v>543482.15621128876</v>
      </c>
      <c r="H72" s="415">
        <f t="shared" si="1"/>
        <v>14149280.296925656</v>
      </c>
    </row>
    <row r="73" spans="2:8" x14ac:dyDescent="0.2">
      <c r="B73" s="335"/>
      <c r="C73" s="411"/>
      <c r="D73" s="411"/>
      <c r="E73" s="411"/>
      <c r="F73" s="411"/>
      <c r="G73" s="411"/>
      <c r="H73" s="412"/>
    </row>
    <row r="74" spans="2:8" x14ac:dyDescent="0.2">
      <c r="B74" s="335" t="s">
        <v>59</v>
      </c>
      <c r="C74" s="411"/>
      <c r="D74" s="411"/>
      <c r="E74" s="411">
        <v>2381149.7629868085</v>
      </c>
      <c r="F74" s="411"/>
      <c r="G74" s="411"/>
      <c r="H74" s="412"/>
    </row>
    <row r="75" spans="2:8" x14ac:dyDescent="0.2">
      <c r="B75" s="335"/>
      <c r="C75" s="411"/>
      <c r="D75" s="411"/>
      <c r="E75" s="411"/>
      <c r="F75" s="411"/>
      <c r="G75" s="411"/>
      <c r="H75" s="412"/>
    </row>
    <row r="76" spans="2:8" x14ac:dyDescent="0.2">
      <c r="B76" s="403" t="s">
        <v>82</v>
      </c>
      <c r="C76" s="404"/>
      <c r="D76" s="404"/>
      <c r="E76" s="404">
        <f>+E72+E74</f>
        <v>26251547.800958429</v>
      </c>
      <c r="F76" s="404"/>
      <c r="G76" s="411"/>
      <c r="H76" s="412"/>
    </row>
    <row r="77" spans="2:8" x14ac:dyDescent="0.2">
      <c r="B77" s="422"/>
      <c r="C77" s="423"/>
      <c r="D77" s="423"/>
      <c r="E77" s="423"/>
      <c r="F77" s="423"/>
      <c r="G77" s="423"/>
      <c r="H77" s="424"/>
    </row>
    <row r="78" spans="2:8" x14ac:dyDescent="0.2">
      <c r="B78" s="332" t="s">
        <v>26</v>
      </c>
      <c r="C78" s="333"/>
      <c r="D78" s="333"/>
      <c r="E78" s="333"/>
      <c r="F78" s="333"/>
      <c r="G78" s="333"/>
      <c r="H78" s="334"/>
    </row>
    <row r="79" spans="2:8" x14ac:dyDescent="0.2">
      <c r="B79" s="190"/>
      <c r="C79" s="21"/>
      <c r="D79" s="21"/>
      <c r="E79" s="21"/>
      <c r="F79" s="21"/>
      <c r="G79" s="21"/>
      <c r="H79" s="191"/>
    </row>
    <row r="80" spans="2:8" x14ac:dyDescent="0.2">
      <c r="B80" s="190"/>
      <c r="C80" s="21"/>
      <c r="D80" s="21"/>
      <c r="E80" s="21"/>
      <c r="F80" s="21"/>
      <c r="G80" s="21"/>
      <c r="H80" s="191"/>
    </row>
    <row r="81" spans="2:8" x14ac:dyDescent="0.2">
      <c r="B81" s="359" t="s">
        <v>111</v>
      </c>
      <c r="C81" s="365"/>
      <c r="D81" s="365"/>
      <c r="E81" s="365"/>
      <c r="F81" s="365"/>
      <c r="G81" s="365"/>
      <c r="H81" s="366"/>
    </row>
    <row r="82" spans="2:8" ht="14.25" customHeight="1" x14ac:dyDescent="0.2">
      <c r="B82" s="288" t="s">
        <v>219</v>
      </c>
      <c r="C82" s="288"/>
      <c r="D82" s="288"/>
      <c r="E82" s="288"/>
      <c r="F82" s="288"/>
      <c r="G82" s="288"/>
      <c r="H82" s="360"/>
    </row>
    <row r="83" spans="2:8" x14ac:dyDescent="0.2">
      <c r="B83" s="288" t="s">
        <v>220</v>
      </c>
      <c r="C83" s="327"/>
      <c r="D83" s="327"/>
      <c r="E83" s="327"/>
      <c r="F83" s="327"/>
      <c r="G83" s="327"/>
      <c r="H83" s="328"/>
    </row>
    <row r="84" spans="2:8" x14ac:dyDescent="0.2">
      <c r="B84" s="329"/>
      <c r="C84" s="330"/>
      <c r="D84" s="330"/>
      <c r="E84" s="330"/>
      <c r="F84" s="330"/>
      <c r="G84" s="330"/>
      <c r="H84" s="331" t="s">
        <v>97</v>
      </c>
    </row>
    <row r="85" spans="2:8" ht="56.25" x14ac:dyDescent="0.2">
      <c r="B85" s="425" t="s">
        <v>98</v>
      </c>
      <c r="C85" s="426" t="s">
        <v>54</v>
      </c>
      <c r="D85" s="426" t="s">
        <v>99</v>
      </c>
      <c r="E85" s="426" t="s">
        <v>100</v>
      </c>
      <c r="F85" s="426" t="s">
        <v>101</v>
      </c>
      <c r="G85" s="426" t="s">
        <v>102</v>
      </c>
      <c r="H85" s="427" t="s">
        <v>103</v>
      </c>
    </row>
    <row r="86" spans="2:8" x14ac:dyDescent="0.2">
      <c r="B86" s="408"/>
      <c r="C86" s="409"/>
      <c r="D86" s="409"/>
      <c r="E86" s="409"/>
      <c r="F86" s="409"/>
      <c r="G86" s="409"/>
      <c r="H86" s="410"/>
    </row>
    <row r="87" spans="2:8" x14ac:dyDescent="0.2">
      <c r="B87" s="335" t="s">
        <v>65</v>
      </c>
      <c r="C87" s="411">
        <v>258413.92675594744</v>
      </c>
      <c r="D87" s="411">
        <v>123209.67258165828</v>
      </c>
      <c r="E87" s="411">
        <v>135204.25417428918</v>
      </c>
      <c r="F87" s="411">
        <v>51466.016828428757</v>
      </c>
      <c r="G87" s="411">
        <v>523.08584142915959</v>
      </c>
      <c r="H87" s="412">
        <v>83215.151504431269</v>
      </c>
    </row>
    <row r="88" spans="2:8" x14ac:dyDescent="0.2">
      <c r="B88" s="335" t="s">
        <v>66</v>
      </c>
      <c r="C88" s="411">
        <v>17311.082183542578</v>
      </c>
      <c r="D88" s="411">
        <v>4767.8751223933286</v>
      </c>
      <c r="E88" s="411">
        <v>12543.207061149249</v>
      </c>
      <c r="F88" s="411">
        <v>2992.4165743825561</v>
      </c>
      <c r="G88" s="411">
        <v>46.394525644314704</v>
      </c>
      <c r="H88" s="412">
        <v>9504.3959611223781</v>
      </c>
    </row>
    <row r="89" spans="2:8" x14ac:dyDescent="0.2">
      <c r="B89" s="335" t="s">
        <v>67</v>
      </c>
      <c r="C89" s="411">
        <v>12901098.52216126</v>
      </c>
      <c r="D89" s="411">
        <v>7329314.8839761792</v>
      </c>
      <c r="E89" s="411">
        <v>5571783.6381850811</v>
      </c>
      <c r="F89" s="411">
        <v>1731728.4075156057</v>
      </c>
      <c r="G89" s="411">
        <v>96271.962411222979</v>
      </c>
      <c r="H89" s="412">
        <v>3743783.2682582522</v>
      </c>
    </row>
    <row r="90" spans="2:8" x14ac:dyDescent="0.2">
      <c r="B90" s="413" t="s">
        <v>104</v>
      </c>
      <c r="C90" s="411">
        <v>1106888.3146860579</v>
      </c>
      <c r="D90" s="411">
        <v>476857.05264224071</v>
      </c>
      <c r="E90" s="411">
        <v>630031.2620438172</v>
      </c>
      <c r="F90" s="411">
        <v>213589.68598742547</v>
      </c>
      <c r="G90" s="411">
        <v>19171.60345741241</v>
      </c>
      <c r="H90" s="412">
        <v>397269.97259897931</v>
      </c>
    </row>
    <row r="91" spans="2:8" ht="22.5" x14ac:dyDescent="0.2">
      <c r="B91" s="414" t="s">
        <v>105</v>
      </c>
      <c r="C91" s="411">
        <v>509126.91810508195</v>
      </c>
      <c r="D91" s="411">
        <v>133564.93995183034</v>
      </c>
      <c r="E91" s="411">
        <v>375561.97815325158</v>
      </c>
      <c r="F91" s="411">
        <v>106150.93440412823</v>
      </c>
      <c r="G91" s="411">
        <v>10650.26983719919</v>
      </c>
      <c r="H91" s="412">
        <v>258760.77391192416</v>
      </c>
    </row>
    <row r="92" spans="2:8" x14ac:dyDescent="0.2">
      <c r="B92" s="414" t="s">
        <v>69</v>
      </c>
      <c r="C92" s="411">
        <v>4380045.4367035609</v>
      </c>
      <c r="D92" s="411">
        <v>2370686.214869285</v>
      </c>
      <c r="E92" s="411">
        <v>2009359.2218342759</v>
      </c>
      <c r="F92" s="411">
        <v>484120.98420766619</v>
      </c>
      <c r="G92" s="411">
        <v>55831.285390456454</v>
      </c>
      <c r="H92" s="412">
        <v>1469406.9522361532</v>
      </c>
    </row>
    <row r="93" spans="2:8" ht="22.5" x14ac:dyDescent="0.2">
      <c r="B93" s="414" t="s">
        <v>70</v>
      </c>
      <c r="C93" s="411">
        <v>5491358.8907896699</v>
      </c>
      <c r="D93" s="411">
        <v>2217921.6490190718</v>
      </c>
      <c r="E93" s="411">
        <v>3273437.2417705981</v>
      </c>
      <c r="F93" s="411">
        <v>1533760.4135765063</v>
      </c>
      <c r="G93" s="411">
        <v>84598.290295685874</v>
      </c>
      <c r="H93" s="412">
        <v>1655078.5378984059</v>
      </c>
    </row>
    <row r="94" spans="2:8" x14ac:dyDescent="0.2">
      <c r="B94" s="335" t="s">
        <v>71</v>
      </c>
      <c r="C94" s="411">
        <v>2347645.3602670925</v>
      </c>
      <c r="D94" s="411">
        <v>1307544.9888733621</v>
      </c>
      <c r="E94" s="411">
        <v>1040100.3713937304</v>
      </c>
      <c r="F94" s="411">
        <v>267774.7540894766</v>
      </c>
      <c r="G94" s="411">
        <v>19254.693265186292</v>
      </c>
      <c r="H94" s="412">
        <v>753070.92403906758</v>
      </c>
    </row>
    <row r="95" spans="2:8" x14ac:dyDescent="0.2">
      <c r="B95" s="335" t="s">
        <v>72</v>
      </c>
      <c r="C95" s="411">
        <v>2108287.9058725797</v>
      </c>
      <c r="D95" s="411">
        <v>1173312.3838058917</v>
      </c>
      <c r="E95" s="411">
        <v>934975.52206668793</v>
      </c>
      <c r="F95" s="411">
        <v>412144.30535744596</v>
      </c>
      <c r="G95" s="411">
        <v>17074.391410224191</v>
      </c>
      <c r="H95" s="412">
        <v>505756.82529901777</v>
      </c>
    </row>
    <row r="96" spans="2:8" x14ac:dyDescent="0.2">
      <c r="B96" s="413" t="s">
        <v>73</v>
      </c>
      <c r="C96" s="411">
        <v>2097691.2764862585</v>
      </c>
      <c r="D96" s="411">
        <v>1068650.6109591722</v>
      </c>
      <c r="E96" s="411">
        <v>1029040.6655270862</v>
      </c>
      <c r="F96" s="411">
        <v>393114.96503595571</v>
      </c>
      <c r="G96" s="411">
        <v>47198.105812392561</v>
      </c>
      <c r="H96" s="412">
        <v>588727.59467873804</v>
      </c>
    </row>
    <row r="97" spans="2:8" x14ac:dyDescent="0.2">
      <c r="B97" s="335" t="s">
        <v>74</v>
      </c>
      <c r="C97" s="411">
        <v>2729156.5592032885</v>
      </c>
      <c r="D97" s="411">
        <v>1089726.6049550821</v>
      </c>
      <c r="E97" s="411">
        <v>1639429.9542482065</v>
      </c>
      <c r="F97" s="411">
        <v>645130.49758388894</v>
      </c>
      <c r="G97" s="411">
        <v>54444.556359410482</v>
      </c>
      <c r="H97" s="412">
        <v>939854.900304907</v>
      </c>
    </row>
    <row r="98" spans="2:8" x14ac:dyDescent="0.2">
      <c r="B98" s="335" t="s">
        <v>85</v>
      </c>
      <c r="C98" s="411">
        <v>3314904.0001836368</v>
      </c>
      <c r="D98" s="411">
        <v>371925.69514316361</v>
      </c>
      <c r="E98" s="411">
        <v>2942978.3050404731</v>
      </c>
      <c r="F98" s="411">
        <v>78438.807503171964</v>
      </c>
      <c r="G98" s="411">
        <v>16824.821377177672</v>
      </c>
      <c r="H98" s="412">
        <v>2847714.6761601232</v>
      </c>
    </row>
    <row r="99" spans="2:8" x14ac:dyDescent="0.2">
      <c r="B99" s="335" t="s">
        <v>106</v>
      </c>
      <c r="C99" s="411">
        <v>2115082.4838249609</v>
      </c>
      <c r="D99" s="411">
        <v>601850.01691441447</v>
      </c>
      <c r="E99" s="411">
        <v>1513232.4669105464</v>
      </c>
      <c r="F99" s="411">
        <v>596566.22116586438</v>
      </c>
      <c r="G99" s="411">
        <v>37354.127832854989</v>
      </c>
      <c r="H99" s="412">
        <v>879312.11791182705</v>
      </c>
    </row>
    <row r="100" spans="2:8" x14ac:dyDescent="0.2">
      <c r="B100" s="335" t="s">
        <v>107</v>
      </c>
      <c r="C100" s="411">
        <v>2361986.4768380495</v>
      </c>
      <c r="D100" s="411">
        <v>628732.22904678283</v>
      </c>
      <c r="E100" s="411">
        <v>1733254.2477912665</v>
      </c>
      <c r="F100" s="411">
        <v>787952.90062789514</v>
      </c>
      <c r="G100" s="411">
        <v>38987.272890323824</v>
      </c>
      <c r="H100" s="412">
        <v>906314.07427304762</v>
      </c>
    </row>
    <row r="101" spans="2:8" ht="22.5" x14ac:dyDescent="0.2">
      <c r="B101" s="335" t="s">
        <v>77</v>
      </c>
      <c r="C101" s="411">
        <v>2916751.1238151952</v>
      </c>
      <c r="D101" s="411">
        <v>1031433.764231037</v>
      </c>
      <c r="E101" s="411">
        <v>1885317.3595841583</v>
      </c>
      <c r="F101" s="411">
        <v>1548441.9201949113</v>
      </c>
      <c r="G101" s="411">
        <v>68995.61874762112</v>
      </c>
      <c r="H101" s="412">
        <v>267879.82064162585</v>
      </c>
    </row>
    <row r="102" spans="2:8" x14ac:dyDescent="0.2">
      <c r="B102" s="335" t="s">
        <v>78</v>
      </c>
      <c r="C102" s="411">
        <v>1067957.7557183122</v>
      </c>
      <c r="D102" s="411">
        <v>306766.71761765622</v>
      </c>
      <c r="E102" s="411">
        <v>761191.03810065601</v>
      </c>
      <c r="F102" s="411">
        <v>507756.78370293364</v>
      </c>
      <c r="G102" s="411">
        <v>25490.710034051051</v>
      </c>
      <c r="H102" s="412">
        <v>227943.54436367133</v>
      </c>
    </row>
    <row r="103" spans="2:8" x14ac:dyDescent="0.2">
      <c r="B103" s="335" t="s">
        <v>79</v>
      </c>
      <c r="C103" s="411">
        <v>2198253.8915953436</v>
      </c>
      <c r="D103" s="411">
        <v>1258527.7030820139</v>
      </c>
      <c r="E103" s="411">
        <v>939726.18851332972</v>
      </c>
      <c r="F103" s="411">
        <v>639373.32202025701</v>
      </c>
      <c r="G103" s="411">
        <v>29482.419145729713</v>
      </c>
      <c r="H103" s="412">
        <v>270870.44734734297</v>
      </c>
    </row>
    <row r="104" spans="2:8" ht="22.5" x14ac:dyDescent="0.2">
      <c r="B104" s="335" t="s">
        <v>108</v>
      </c>
      <c r="C104" s="411">
        <v>1127968.5692050701</v>
      </c>
      <c r="D104" s="411">
        <v>473587.46312376426</v>
      </c>
      <c r="E104" s="411">
        <v>654381.10608130589</v>
      </c>
      <c r="F104" s="411">
        <v>189283.34884239663</v>
      </c>
      <c r="G104" s="411">
        <v>13247.402839541064</v>
      </c>
      <c r="H104" s="412">
        <v>451850.35439936817</v>
      </c>
    </row>
    <row r="105" spans="2:8" x14ac:dyDescent="0.2">
      <c r="B105" s="335" t="s">
        <v>109</v>
      </c>
      <c r="C105" s="411">
        <v>182779.18904256489</v>
      </c>
      <c r="D105" s="411">
        <v>0</v>
      </c>
      <c r="E105" s="411">
        <v>182779.18904256489</v>
      </c>
      <c r="F105" s="411">
        <v>182779.18904256489</v>
      </c>
      <c r="G105" s="411">
        <v>0</v>
      </c>
      <c r="H105" s="412">
        <v>0</v>
      </c>
    </row>
    <row r="106" spans="2:8" x14ac:dyDescent="0.2">
      <c r="B106" s="403" t="s">
        <v>81</v>
      </c>
      <c r="C106" s="404">
        <f>SUM(C87:C105)</f>
        <v>49232707.683437474</v>
      </c>
      <c r="D106" s="404">
        <f t="shared" ref="D106:H106" si="2">SUM(D87:D105)</f>
        <v>21968380.465915002</v>
      </c>
      <c r="E106" s="404">
        <f t="shared" si="2"/>
        <v>27264327.21752248</v>
      </c>
      <c r="F106" s="404">
        <f t="shared" si="2"/>
        <v>10372565.874260906</v>
      </c>
      <c r="G106" s="404">
        <f t="shared" si="2"/>
        <v>635447.01147356338</v>
      </c>
      <c r="H106" s="415">
        <f t="shared" si="2"/>
        <v>16256314.331788003</v>
      </c>
    </row>
    <row r="107" spans="2:8" x14ac:dyDescent="0.2">
      <c r="B107" s="335"/>
      <c r="C107" s="411"/>
      <c r="D107" s="411"/>
      <c r="E107" s="411"/>
      <c r="F107" s="411"/>
      <c r="G107" s="411"/>
      <c r="H107" s="412"/>
    </row>
    <row r="108" spans="2:8" x14ac:dyDescent="0.2">
      <c r="B108" s="335" t="s">
        <v>59</v>
      </c>
      <c r="C108" s="411"/>
      <c r="D108" s="411"/>
      <c r="E108" s="411">
        <v>2776922.3025782523</v>
      </c>
      <c r="F108" s="411"/>
      <c r="G108" s="411"/>
      <c r="H108" s="412"/>
    </row>
    <row r="109" spans="2:8" x14ac:dyDescent="0.2">
      <c r="B109" s="335"/>
      <c r="C109" s="411"/>
      <c r="D109" s="411"/>
      <c r="E109" s="411"/>
      <c r="F109" s="411"/>
      <c r="G109" s="411"/>
      <c r="H109" s="412"/>
    </row>
    <row r="110" spans="2:8" x14ac:dyDescent="0.2">
      <c r="B110" s="403" t="s">
        <v>82</v>
      </c>
      <c r="C110" s="404"/>
      <c r="D110" s="404"/>
      <c r="E110" s="404">
        <f>+E106+E108</f>
        <v>30041249.520100731</v>
      </c>
      <c r="F110" s="404"/>
      <c r="G110" s="411"/>
      <c r="H110" s="412"/>
    </row>
    <row r="111" spans="2:8" x14ac:dyDescent="0.2">
      <c r="B111" s="422"/>
      <c r="C111" s="423"/>
      <c r="D111" s="423"/>
      <c r="E111" s="423"/>
      <c r="F111" s="423"/>
      <c r="G111" s="423"/>
      <c r="H111" s="424"/>
    </row>
    <row r="112" spans="2:8" x14ac:dyDescent="0.2">
      <c r="B112" s="332" t="s">
        <v>26</v>
      </c>
      <c r="C112" s="333"/>
      <c r="D112" s="333"/>
      <c r="E112" s="333"/>
      <c r="F112" s="333"/>
      <c r="G112" s="333"/>
      <c r="H112" s="334"/>
    </row>
    <row r="113" spans="2:8" x14ac:dyDescent="0.2">
      <c r="B113" s="190"/>
      <c r="C113" s="21"/>
      <c r="D113" s="21"/>
      <c r="E113" s="21"/>
      <c r="F113" s="21"/>
      <c r="G113" s="21"/>
      <c r="H113" s="191"/>
    </row>
    <row r="114" spans="2:8" x14ac:dyDescent="0.2">
      <c r="B114" s="190"/>
      <c r="C114" s="21"/>
      <c r="D114" s="21"/>
      <c r="E114" s="21"/>
      <c r="F114" s="21"/>
      <c r="G114" s="21"/>
      <c r="H114" s="191"/>
    </row>
    <row r="115" spans="2:8" x14ac:dyDescent="0.2">
      <c r="B115" s="367" t="s">
        <v>112</v>
      </c>
      <c r="C115" s="117"/>
      <c r="D115" s="117"/>
      <c r="E115" s="117"/>
      <c r="F115" s="117"/>
      <c r="G115" s="117"/>
      <c r="H115" s="291"/>
    </row>
    <row r="116" spans="2:8" ht="14.25" customHeight="1" x14ac:dyDescent="0.2">
      <c r="B116" s="288" t="s">
        <v>219</v>
      </c>
      <c r="C116" s="288"/>
      <c r="D116" s="288"/>
      <c r="E116" s="288"/>
      <c r="F116" s="288"/>
      <c r="G116" s="288"/>
      <c r="H116" s="360"/>
    </row>
    <row r="117" spans="2:8" x14ac:dyDescent="0.2">
      <c r="B117" s="288" t="s">
        <v>221</v>
      </c>
      <c r="C117" s="327"/>
      <c r="D117" s="327"/>
      <c r="E117" s="327"/>
      <c r="F117" s="327"/>
      <c r="G117" s="327"/>
      <c r="H117" s="328"/>
    </row>
    <row r="118" spans="2:8" x14ac:dyDescent="0.2">
      <c r="B118" s="329"/>
      <c r="C118" s="330"/>
      <c r="D118" s="330"/>
      <c r="E118" s="330"/>
      <c r="F118" s="330"/>
      <c r="G118" s="330"/>
      <c r="H118" s="331" t="s">
        <v>97</v>
      </c>
    </row>
    <row r="119" spans="2:8" ht="56.25" x14ac:dyDescent="0.2">
      <c r="B119" s="425" t="s">
        <v>98</v>
      </c>
      <c r="C119" s="426" t="s">
        <v>54</v>
      </c>
      <c r="D119" s="426" t="s">
        <v>99</v>
      </c>
      <c r="E119" s="426" t="s">
        <v>100</v>
      </c>
      <c r="F119" s="426" t="s">
        <v>101</v>
      </c>
      <c r="G119" s="426" t="s">
        <v>102</v>
      </c>
      <c r="H119" s="427" t="s">
        <v>103</v>
      </c>
    </row>
    <row r="120" spans="2:8" x14ac:dyDescent="0.2">
      <c r="B120" s="408"/>
      <c r="C120" s="409"/>
      <c r="D120" s="409"/>
      <c r="E120" s="409"/>
      <c r="F120" s="409"/>
      <c r="G120" s="409"/>
      <c r="H120" s="410"/>
    </row>
    <row r="121" spans="2:8" x14ac:dyDescent="0.2">
      <c r="B121" s="335" t="s">
        <v>65</v>
      </c>
      <c r="C121" s="411">
        <v>297333.31946863368</v>
      </c>
      <c r="D121" s="411">
        <v>154907.70949296415</v>
      </c>
      <c r="E121" s="411">
        <v>142425.60997566953</v>
      </c>
      <c r="F121" s="411">
        <v>51578.879979566285</v>
      </c>
      <c r="G121" s="411">
        <v>777.2132409980652</v>
      </c>
      <c r="H121" s="412">
        <v>90069.516755105171</v>
      </c>
    </row>
    <row r="122" spans="2:8" x14ac:dyDescent="0.2">
      <c r="B122" s="335" t="s">
        <v>66</v>
      </c>
      <c r="C122" s="411">
        <v>20571.769276796753</v>
      </c>
      <c r="D122" s="411">
        <v>6105.0797407113996</v>
      </c>
      <c r="E122" s="411">
        <v>14466.689536085352</v>
      </c>
      <c r="F122" s="411">
        <v>3108.3774211030741</v>
      </c>
      <c r="G122" s="411">
        <v>63.881857856583743</v>
      </c>
      <c r="H122" s="412">
        <v>11294.430257125694</v>
      </c>
    </row>
    <row r="123" spans="2:8" x14ac:dyDescent="0.2">
      <c r="B123" s="335" t="s">
        <v>67</v>
      </c>
      <c r="C123" s="411">
        <v>14067487.19570074</v>
      </c>
      <c r="D123" s="411">
        <v>8196063.8463084232</v>
      </c>
      <c r="E123" s="411">
        <v>5871423.3493923172</v>
      </c>
      <c r="F123" s="411">
        <v>1766031.8406934992</v>
      </c>
      <c r="G123" s="411">
        <v>106419.67896544634</v>
      </c>
      <c r="H123" s="412">
        <v>3998971.8297333717</v>
      </c>
    </row>
    <row r="124" spans="2:8" x14ac:dyDescent="0.2">
      <c r="B124" s="413" t="s">
        <v>104</v>
      </c>
      <c r="C124" s="411">
        <v>1299373.7649265279</v>
      </c>
      <c r="D124" s="411">
        <v>529197.38370616606</v>
      </c>
      <c r="E124" s="411">
        <v>770176.3812203618</v>
      </c>
      <c r="F124" s="411">
        <v>232806.9548083811</v>
      </c>
      <c r="G124" s="411">
        <v>21608.988433994495</v>
      </c>
      <c r="H124" s="412">
        <v>515760.43797798629</v>
      </c>
    </row>
    <row r="125" spans="2:8" ht="22.5" x14ac:dyDescent="0.2">
      <c r="B125" s="414" t="s">
        <v>105</v>
      </c>
      <c r="C125" s="411">
        <v>549340.90652715485</v>
      </c>
      <c r="D125" s="411">
        <v>152536.07276137191</v>
      </c>
      <c r="E125" s="411">
        <v>396804.83376578294</v>
      </c>
      <c r="F125" s="411">
        <v>111538.70073660275</v>
      </c>
      <c r="G125" s="411">
        <v>11808.083958230514</v>
      </c>
      <c r="H125" s="412">
        <v>273458.04907094967</v>
      </c>
    </row>
    <row r="126" spans="2:8" x14ac:dyDescent="0.2">
      <c r="B126" s="414" t="s">
        <v>69</v>
      </c>
      <c r="C126" s="411">
        <v>4124366.1809326727</v>
      </c>
      <c r="D126" s="411">
        <v>2233280.6116365422</v>
      </c>
      <c r="E126" s="411">
        <v>1891085.5692961304</v>
      </c>
      <c r="F126" s="411">
        <v>453738.88694382674</v>
      </c>
      <c r="G126" s="411">
        <v>51323.923251982014</v>
      </c>
      <c r="H126" s="412">
        <v>1386022.7591003217</v>
      </c>
    </row>
    <row r="127" spans="2:8" ht="22.5" x14ac:dyDescent="0.2">
      <c r="B127" s="414" t="s">
        <v>70</v>
      </c>
      <c r="C127" s="411">
        <v>6139830.8852359466</v>
      </c>
      <c r="D127" s="411">
        <v>2490762.8771306742</v>
      </c>
      <c r="E127" s="411">
        <v>3649068.0081052724</v>
      </c>
      <c r="F127" s="411">
        <v>1665655.5247810269</v>
      </c>
      <c r="G127" s="411">
        <v>102760.94636894444</v>
      </c>
      <c r="H127" s="412">
        <v>1880651.5369553012</v>
      </c>
    </row>
    <row r="128" spans="2:8" x14ac:dyDescent="0.2">
      <c r="B128" s="335" t="s">
        <v>71</v>
      </c>
      <c r="C128" s="411">
        <v>2901900.2815008555</v>
      </c>
      <c r="D128" s="411">
        <v>1602754.4589251671</v>
      </c>
      <c r="E128" s="411">
        <v>1299145.8225756884</v>
      </c>
      <c r="F128" s="411">
        <v>313396.81732996716</v>
      </c>
      <c r="G128" s="411">
        <v>23498.016092173188</v>
      </c>
      <c r="H128" s="412">
        <v>962250.98915354803</v>
      </c>
    </row>
    <row r="129" spans="2:8" x14ac:dyDescent="0.2">
      <c r="B129" s="335" t="s">
        <v>72</v>
      </c>
      <c r="C129" s="411">
        <v>2447130.4559334959</v>
      </c>
      <c r="D129" s="411">
        <v>1371797.5895034084</v>
      </c>
      <c r="E129" s="411">
        <v>1075332.8664300875</v>
      </c>
      <c r="F129" s="411">
        <v>463465.38182845479</v>
      </c>
      <c r="G129" s="411">
        <v>20475.254959671751</v>
      </c>
      <c r="H129" s="412">
        <v>591392.22964196093</v>
      </c>
    </row>
    <row r="130" spans="2:8" x14ac:dyDescent="0.2">
      <c r="B130" s="413" t="s">
        <v>73</v>
      </c>
      <c r="C130" s="411">
        <v>2797479.8924921188</v>
      </c>
      <c r="D130" s="411">
        <v>1480892.721954603</v>
      </c>
      <c r="E130" s="411">
        <v>1316587.1705375158</v>
      </c>
      <c r="F130" s="411">
        <v>583145.11924749019</v>
      </c>
      <c r="G130" s="411">
        <v>64128.202363921097</v>
      </c>
      <c r="H130" s="412">
        <v>669313.84892610449</v>
      </c>
    </row>
    <row r="131" spans="2:8" x14ac:dyDescent="0.2">
      <c r="B131" s="335" t="s">
        <v>74</v>
      </c>
      <c r="C131" s="411">
        <v>3396846.6322892834</v>
      </c>
      <c r="D131" s="411">
        <v>1315004.7799599881</v>
      </c>
      <c r="E131" s="411">
        <v>2081841.8523292954</v>
      </c>
      <c r="F131" s="411">
        <v>759508.30363334855</v>
      </c>
      <c r="G131" s="411">
        <v>64040.248703515237</v>
      </c>
      <c r="H131" s="412">
        <v>1258293.2999924317</v>
      </c>
    </row>
    <row r="132" spans="2:8" x14ac:dyDescent="0.2">
      <c r="B132" s="335" t="s">
        <v>85</v>
      </c>
      <c r="C132" s="411">
        <v>3786318.2555755614</v>
      </c>
      <c r="D132" s="411">
        <v>429760.63838299323</v>
      </c>
      <c r="E132" s="411">
        <v>3356557.6171925683</v>
      </c>
      <c r="F132" s="411">
        <v>87007.506748391665</v>
      </c>
      <c r="G132" s="411">
        <v>25995.721360521966</v>
      </c>
      <c r="H132" s="412">
        <v>3243554.3890836546</v>
      </c>
    </row>
    <row r="133" spans="2:8" x14ac:dyDescent="0.2">
      <c r="B133" s="335" t="s">
        <v>106</v>
      </c>
      <c r="C133" s="411">
        <v>2430309.7191686183</v>
      </c>
      <c r="D133" s="411">
        <v>708224.51209357963</v>
      </c>
      <c r="E133" s="411">
        <v>1722085.2070750387</v>
      </c>
      <c r="F133" s="411">
        <v>662790.94052077318</v>
      </c>
      <c r="G133" s="411">
        <v>43439.83921607626</v>
      </c>
      <c r="H133" s="412">
        <v>1015854.4273381892</v>
      </c>
    </row>
    <row r="134" spans="2:8" x14ac:dyDescent="0.2">
      <c r="B134" s="335" t="s">
        <v>107</v>
      </c>
      <c r="C134" s="411">
        <v>2714011.739543777</v>
      </c>
      <c r="D134" s="411">
        <v>715586.39288466296</v>
      </c>
      <c r="E134" s="411">
        <v>1998425.3466591141</v>
      </c>
      <c r="F134" s="411">
        <v>952059.11161546514</v>
      </c>
      <c r="G134" s="411">
        <v>43831.824230389444</v>
      </c>
      <c r="H134" s="412">
        <v>1002534.4108132595</v>
      </c>
    </row>
    <row r="135" spans="2:8" ht="22.5" x14ac:dyDescent="0.2">
      <c r="B135" s="335" t="s">
        <v>77</v>
      </c>
      <c r="C135" s="411">
        <v>3145300.2269062912</v>
      </c>
      <c r="D135" s="411">
        <v>1175253.8735383388</v>
      </c>
      <c r="E135" s="411">
        <v>1970046.3533679524</v>
      </c>
      <c r="F135" s="411">
        <v>1571251.3445686433</v>
      </c>
      <c r="G135" s="411">
        <v>95998.599040730085</v>
      </c>
      <c r="H135" s="412">
        <v>302796.40975857904</v>
      </c>
    </row>
    <row r="136" spans="2:8" x14ac:dyDescent="0.2">
      <c r="B136" s="335" t="s">
        <v>78</v>
      </c>
      <c r="C136" s="411">
        <v>1276520.214851002</v>
      </c>
      <c r="D136" s="411">
        <v>378218.49720912625</v>
      </c>
      <c r="E136" s="411">
        <v>898301.71764187573</v>
      </c>
      <c r="F136" s="411">
        <v>615574.92769330845</v>
      </c>
      <c r="G136" s="411">
        <v>29144.726665705894</v>
      </c>
      <c r="H136" s="412">
        <v>253582.06328286137</v>
      </c>
    </row>
    <row r="137" spans="2:8" x14ac:dyDescent="0.2">
      <c r="B137" s="335" t="s">
        <v>79</v>
      </c>
      <c r="C137" s="411">
        <v>2485843.1917477148</v>
      </c>
      <c r="D137" s="411">
        <v>1406256.9763894684</v>
      </c>
      <c r="E137" s="411">
        <v>1079586.2153582464</v>
      </c>
      <c r="F137" s="411">
        <v>729192.38368021138</v>
      </c>
      <c r="G137" s="411">
        <v>32866.156932392572</v>
      </c>
      <c r="H137" s="412">
        <v>317527.67474564241</v>
      </c>
    </row>
    <row r="138" spans="2:8" ht="22.5" x14ac:dyDescent="0.2">
      <c r="B138" s="335" t="s">
        <v>108</v>
      </c>
      <c r="C138" s="411">
        <v>1334484.9635926161</v>
      </c>
      <c r="D138" s="411">
        <v>559535.28713916149</v>
      </c>
      <c r="E138" s="411">
        <v>774949.67645345465</v>
      </c>
      <c r="F138" s="411">
        <v>225223.12159123374</v>
      </c>
      <c r="G138" s="411">
        <v>16054.507979050086</v>
      </c>
      <c r="H138" s="412">
        <v>533672.04688317084</v>
      </c>
    </row>
    <row r="139" spans="2:8" x14ac:dyDescent="0.2">
      <c r="B139" s="335" t="s">
        <v>109</v>
      </c>
      <c r="C139" s="411">
        <v>192333.48408160915</v>
      </c>
      <c r="D139" s="411">
        <v>0</v>
      </c>
      <c r="E139" s="411">
        <v>192333.48408160915</v>
      </c>
      <c r="F139" s="411">
        <v>192333.48408160915</v>
      </c>
      <c r="G139" s="411">
        <v>0</v>
      </c>
      <c r="H139" s="412">
        <v>0</v>
      </c>
    </row>
    <row r="140" spans="2:8" x14ac:dyDescent="0.2">
      <c r="B140" s="403" t="s">
        <v>81</v>
      </c>
      <c r="C140" s="404">
        <f>SUM(C121:C139)</f>
        <v>55406783.079751424</v>
      </c>
      <c r="D140" s="404">
        <f t="shared" ref="D140:H140" si="3">SUM(D121:D139)</f>
        <v>24906139.308757354</v>
      </c>
      <c r="E140" s="404">
        <f t="shared" si="3"/>
        <v>30500643.77099406</v>
      </c>
      <c r="F140" s="404">
        <f t="shared" si="3"/>
        <v>11439407.607902905</v>
      </c>
      <c r="G140" s="404">
        <f t="shared" si="3"/>
        <v>754235.81362160004</v>
      </c>
      <c r="H140" s="415">
        <f t="shared" si="3"/>
        <v>18307000.349469561</v>
      </c>
    </row>
    <row r="141" spans="2:8" x14ac:dyDescent="0.2">
      <c r="B141" s="335"/>
      <c r="C141" s="411"/>
      <c r="D141" s="411"/>
      <c r="E141" s="411"/>
      <c r="F141" s="411"/>
      <c r="G141" s="411"/>
      <c r="H141" s="412"/>
    </row>
    <row r="142" spans="2:8" x14ac:dyDescent="0.2">
      <c r="B142" s="335" t="s">
        <v>59</v>
      </c>
      <c r="C142" s="411"/>
      <c r="D142" s="411"/>
      <c r="E142" s="411">
        <v>3026983.6730506765</v>
      </c>
      <c r="F142" s="411"/>
      <c r="G142" s="411"/>
      <c r="H142" s="412"/>
    </row>
    <row r="143" spans="2:8" x14ac:dyDescent="0.2">
      <c r="B143" s="335"/>
      <c r="C143" s="411"/>
      <c r="D143" s="411"/>
      <c r="E143" s="411"/>
      <c r="F143" s="411"/>
      <c r="G143" s="411"/>
      <c r="H143" s="412"/>
    </row>
    <row r="144" spans="2:8" x14ac:dyDescent="0.2">
      <c r="B144" s="403" t="s">
        <v>82</v>
      </c>
      <c r="C144" s="404"/>
      <c r="D144" s="404"/>
      <c r="E144" s="404">
        <f>+E140+E142</f>
        <v>33527627.444044735</v>
      </c>
      <c r="F144" s="404"/>
      <c r="G144" s="411"/>
      <c r="H144" s="412"/>
    </row>
    <row r="145" spans="2:8" x14ac:dyDescent="0.2">
      <c r="B145" s="422"/>
      <c r="C145" s="423"/>
      <c r="D145" s="423"/>
      <c r="E145" s="423"/>
      <c r="F145" s="423"/>
      <c r="G145" s="423"/>
      <c r="H145" s="424"/>
    </row>
    <row r="146" spans="2:8" x14ac:dyDescent="0.2">
      <c r="B146" s="332" t="s">
        <v>26</v>
      </c>
      <c r="C146" s="333"/>
      <c r="D146" s="333"/>
      <c r="E146" s="333"/>
      <c r="F146" s="333"/>
      <c r="G146" s="333"/>
      <c r="H146" s="334"/>
    </row>
    <row r="147" spans="2:8" x14ac:dyDescent="0.2">
      <c r="B147" s="190"/>
      <c r="C147" s="21"/>
      <c r="D147" s="21"/>
      <c r="E147" s="21"/>
      <c r="F147" s="21"/>
      <c r="G147" s="21"/>
      <c r="H147" s="191"/>
    </row>
    <row r="148" spans="2:8" x14ac:dyDescent="0.2">
      <c r="B148" s="190"/>
      <c r="C148" s="21"/>
      <c r="D148" s="21"/>
      <c r="E148" s="21"/>
      <c r="F148" s="21"/>
      <c r="G148" s="21"/>
      <c r="H148" s="191"/>
    </row>
    <row r="149" spans="2:8" x14ac:dyDescent="0.2">
      <c r="B149" s="367" t="s">
        <v>113</v>
      </c>
      <c r="C149" s="117"/>
      <c r="D149" s="117"/>
      <c r="E149" s="117"/>
      <c r="F149" s="117"/>
      <c r="G149" s="117"/>
      <c r="H149" s="291"/>
    </row>
    <row r="150" spans="2:8" ht="14.25" customHeight="1" x14ac:dyDescent="0.2">
      <c r="B150" s="288" t="s">
        <v>218</v>
      </c>
      <c r="C150" s="289"/>
      <c r="D150" s="289"/>
      <c r="E150" s="289"/>
      <c r="F150" s="289"/>
      <c r="G150" s="289"/>
      <c r="H150" s="364"/>
    </row>
    <row r="151" spans="2:8" x14ac:dyDescent="0.2">
      <c r="B151" s="288" t="s">
        <v>222</v>
      </c>
      <c r="C151" s="289"/>
      <c r="D151" s="289"/>
      <c r="E151" s="289"/>
      <c r="F151" s="289"/>
      <c r="G151" s="289"/>
      <c r="H151" s="364"/>
    </row>
    <row r="152" spans="2:8" x14ac:dyDescent="0.2">
      <c r="B152" s="329"/>
      <c r="C152" s="330"/>
      <c r="D152" s="330"/>
      <c r="E152" s="330"/>
      <c r="F152" s="330"/>
      <c r="G152" s="330"/>
      <c r="H152" s="331" t="s">
        <v>97</v>
      </c>
    </row>
    <row r="153" spans="2:8" ht="56.25" x14ac:dyDescent="0.2">
      <c r="B153" s="405" t="s">
        <v>98</v>
      </c>
      <c r="C153" s="406" t="s">
        <v>54</v>
      </c>
      <c r="D153" s="406" t="s">
        <v>99</v>
      </c>
      <c r="E153" s="406" t="s">
        <v>100</v>
      </c>
      <c r="F153" s="406" t="s">
        <v>101</v>
      </c>
      <c r="G153" s="406" t="s">
        <v>102</v>
      </c>
      <c r="H153" s="407" t="s">
        <v>103</v>
      </c>
    </row>
    <row r="154" spans="2:8" x14ac:dyDescent="0.2">
      <c r="B154" s="408"/>
      <c r="C154" s="409"/>
      <c r="D154" s="409"/>
      <c r="E154" s="409"/>
      <c r="F154" s="409"/>
      <c r="G154" s="409"/>
      <c r="H154" s="410"/>
    </row>
    <row r="155" spans="2:8" x14ac:dyDescent="0.2">
      <c r="B155" s="335" t="s">
        <v>65</v>
      </c>
      <c r="C155" s="411">
        <v>301645.91787313158</v>
      </c>
      <c r="D155" s="411">
        <v>156515.33662329754</v>
      </c>
      <c r="E155" s="411">
        <v>145130.58124983404</v>
      </c>
      <c r="F155" s="411">
        <v>46068.995932739701</v>
      </c>
      <c r="G155" s="411">
        <v>983.18762518376957</v>
      </c>
      <c r="H155" s="412">
        <v>98078.397691910577</v>
      </c>
    </row>
    <row r="156" spans="2:8" x14ac:dyDescent="0.2">
      <c r="B156" s="335" t="s">
        <v>66</v>
      </c>
      <c r="C156" s="411">
        <v>24348.624108232409</v>
      </c>
      <c r="D156" s="411">
        <v>7333.4161090969965</v>
      </c>
      <c r="E156" s="411">
        <v>17015.207999135411</v>
      </c>
      <c r="F156" s="411">
        <v>3176.2057108926829</v>
      </c>
      <c r="G156" s="411">
        <v>84.508621909842688</v>
      </c>
      <c r="H156" s="412">
        <v>13754.493666332886</v>
      </c>
    </row>
    <row r="157" spans="2:8" x14ac:dyDescent="0.2">
      <c r="B157" s="335" t="s">
        <v>67</v>
      </c>
      <c r="C157" s="411">
        <v>16191507.751093756</v>
      </c>
      <c r="D157" s="411">
        <v>10088538.44235618</v>
      </c>
      <c r="E157" s="411">
        <v>6102969.308737576</v>
      </c>
      <c r="F157" s="411">
        <v>1927535.6142820064</v>
      </c>
      <c r="G157" s="411">
        <v>125114.28457238809</v>
      </c>
      <c r="H157" s="412">
        <v>4050319.4098831816</v>
      </c>
    </row>
    <row r="158" spans="2:8" x14ac:dyDescent="0.2">
      <c r="B158" s="413" t="s">
        <v>104</v>
      </c>
      <c r="C158" s="411">
        <v>1553187.0492004468</v>
      </c>
      <c r="D158" s="411">
        <v>677090.33026484773</v>
      </c>
      <c r="E158" s="411">
        <v>876096.71893559908</v>
      </c>
      <c r="F158" s="411">
        <v>271646.61700144457</v>
      </c>
      <c r="G158" s="411">
        <v>24190.406953751877</v>
      </c>
      <c r="H158" s="412">
        <v>580259.69498040259</v>
      </c>
    </row>
    <row r="159" spans="2:8" ht="22.5" x14ac:dyDescent="0.2">
      <c r="B159" s="414" t="s">
        <v>105</v>
      </c>
      <c r="C159" s="411">
        <v>614375.97342560301</v>
      </c>
      <c r="D159" s="411">
        <v>172274.47824475099</v>
      </c>
      <c r="E159" s="411">
        <v>442101.49518085201</v>
      </c>
      <c r="F159" s="411">
        <v>119211.53431935294</v>
      </c>
      <c r="G159" s="411">
        <v>14183.343680560358</v>
      </c>
      <c r="H159" s="412">
        <v>308706.61718093872</v>
      </c>
    </row>
    <row r="160" spans="2:8" x14ac:dyDescent="0.2">
      <c r="B160" s="414" t="s">
        <v>69</v>
      </c>
      <c r="C160" s="411">
        <v>4395694.961775884</v>
      </c>
      <c r="D160" s="411">
        <v>2446192.1168953921</v>
      </c>
      <c r="E160" s="411">
        <v>1949502.844880492</v>
      </c>
      <c r="F160" s="411">
        <v>508726.71207416197</v>
      </c>
      <c r="G160" s="411">
        <v>52616.04578651912</v>
      </c>
      <c r="H160" s="412">
        <v>1388160.0870198109</v>
      </c>
    </row>
    <row r="161" spans="2:8" ht="22.5" x14ac:dyDescent="0.2">
      <c r="B161" s="414" t="s">
        <v>70</v>
      </c>
      <c r="C161" s="411">
        <v>6648263.4505692534</v>
      </c>
      <c r="D161" s="411">
        <v>2782134.2717174771</v>
      </c>
      <c r="E161" s="411">
        <v>3866129.1788517763</v>
      </c>
      <c r="F161" s="411">
        <v>1852498.1113281946</v>
      </c>
      <c r="G161" s="411">
        <v>124837.49133350888</v>
      </c>
      <c r="H161" s="412">
        <v>1888793.5761900728</v>
      </c>
    </row>
    <row r="162" spans="2:8" x14ac:dyDescent="0.2">
      <c r="B162" s="335" t="s">
        <v>71</v>
      </c>
      <c r="C162" s="411">
        <v>3095075.1917028595</v>
      </c>
      <c r="D162" s="411">
        <v>1571414.0401744873</v>
      </c>
      <c r="E162" s="411">
        <v>1523661.1515283722</v>
      </c>
      <c r="F162" s="411">
        <v>334136.72230818676</v>
      </c>
      <c r="G162" s="411">
        <v>25604.833699255087</v>
      </c>
      <c r="H162" s="412">
        <v>1163919.5955209304</v>
      </c>
    </row>
    <row r="163" spans="2:8" x14ac:dyDescent="0.2">
      <c r="B163" s="335" t="s">
        <v>72</v>
      </c>
      <c r="C163" s="411">
        <v>2737126.6855598465</v>
      </c>
      <c r="D163" s="411">
        <v>1532159.5712955517</v>
      </c>
      <c r="E163" s="411">
        <v>1204967.1142642947</v>
      </c>
      <c r="F163" s="411">
        <v>522171.32727941556</v>
      </c>
      <c r="G163" s="411">
        <v>23999.841023364039</v>
      </c>
      <c r="H163" s="412">
        <v>658795.94596151519</v>
      </c>
    </row>
    <row r="164" spans="2:8" x14ac:dyDescent="0.2">
      <c r="B164" s="413" t="s">
        <v>73</v>
      </c>
      <c r="C164" s="411">
        <v>3030957.5811312445</v>
      </c>
      <c r="D164" s="411">
        <v>1640842.441648179</v>
      </c>
      <c r="E164" s="411">
        <v>1390115.1394830656</v>
      </c>
      <c r="F164" s="411">
        <v>716400.43955933256</v>
      </c>
      <c r="G164" s="411">
        <v>70476.64025237321</v>
      </c>
      <c r="H164" s="412">
        <v>603238.05967135984</v>
      </c>
    </row>
    <row r="165" spans="2:8" x14ac:dyDescent="0.2">
      <c r="B165" s="335" t="s">
        <v>74</v>
      </c>
      <c r="C165" s="411">
        <v>3403103.60324091</v>
      </c>
      <c r="D165" s="411">
        <v>1293005.8086374858</v>
      </c>
      <c r="E165" s="411">
        <v>2110097.7946034241</v>
      </c>
      <c r="F165" s="411">
        <v>765384.7357478136</v>
      </c>
      <c r="G165" s="411">
        <v>63467.34595378361</v>
      </c>
      <c r="H165" s="412">
        <v>1281245.7129018267</v>
      </c>
    </row>
    <row r="166" spans="2:8" x14ac:dyDescent="0.2">
      <c r="B166" s="335" t="s">
        <v>85</v>
      </c>
      <c r="C166" s="411">
        <v>4202796.3959383257</v>
      </c>
      <c r="D166" s="411">
        <v>468326.88884028635</v>
      </c>
      <c r="E166" s="411">
        <v>3734469.5070980391</v>
      </c>
      <c r="F166" s="411">
        <v>95368.211243524755</v>
      </c>
      <c r="G166" s="411">
        <v>38763.586808663211</v>
      </c>
      <c r="H166" s="412">
        <v>3600337.7090458511</v>
      </c>
    </row>
    <row r="167" spans="2:8" x14ac:dyDescent="0.2">
      <c r="B167" s="335" t="s">
        <v>106</v>
      </c>
      <c r="C167" s="411">
        <v>2715304.0784438918</v>
      </c>
      <c r="D167" s="411">
        <v>815344.31124206679</v>
      </c>
      <c r="E167" s="411">
        <v>1899959.767201825</v>
      </c>
      <c r="F167" s="411">
        <v>748037.23536509497</v>
      </c>
      <c r="G167" s="411">
        <v>50120.577406497956</v>
      </c>
      <c r="H167" s="412">
        <v>1101801.9544302321</v>
      </c>
    </row>
    <row r="168" spans="2:8" x14ac:dyDescent="0.2">
      <c r="B168" s="335" t="s">
        <v>107</v>
      </c>
      <c r="C168" s="411">
        <v>3032274.8936908324</v>
      </c>
      <c r="D168" s="411">
        <v>796793.60375278385</v>
      </c>
      <c r="E168" s="411">
        <v>2235481.2899380485</v>
      </c>
      <c r="F168" s="411">
        <v>1168574.2638182302</v>
      </c>
      <c r="G168" s="411">
        <v>48891.626101374357</v>
      </c>
      <c r="H168" s="412">
        <v>1018015.4000184438</v>
      </c>
    </row>
    <row r="169" spans="2:8" ht="22.5" x14ac:dyDescent="0.2">
      <c r="B169" s="335" t="s">
        <v>77</v>
      </c>
      <c r="C169" s="411">
        <v>3296210.5688672797</v>
      </c>
      <c r="D169" s="411">
        <v>1192415.4514111648</v>
      </c>
      <c r="E169" s="411">
        <v>2103795.1174561149</v>
      </c>
      <c r="F169" s="411">
        <v>1639322.885653306</v>
      </c>
      <c r="G169" s="411">
        <v>124010.47377099084</v>
      </c>
      <c r="H169" s="412">
        <v>340461.75803181797</v>
      </c>
    </row>
    <row r="170" spans="2:8" x14ac:dyDescent="0.2">
      <c r="B170" s="335" t="s">
        <v>78</v>
      </c>
      <c r="C170" s="411">
        <v>1522120.6214578238</v>
      </c>
      <c r="D170" s="411">
        <v>454762.74946422217</v>
      </c>
      <c r="E170" s="411">
        <v>1067357.8719936016</v>
      </c>
      <c r="F170" s="411">
        <v>757223.15245459357</v>
      </c>
      <c r="G170" s="411">
        <v>33202.70138298699</v>
      </c>
      <c r="H170" s="412">
        <v>276932.01815602102</v>
      </c>
    </row>
    <row r="171" spans="2:8" x14ac:dyDescent="0.2">
      <c r="B171" s="335" t="s">
        <v>79</v>
      </c>
      <c r="C171" s="411">
        <v>2858016.7337280344</v>
      </c>
      <c r="D171" s="411">
        <v>1531991.1901466171</v>
      </c>
      <c r="E171" s="411">
        <v>1326025.5435814173</v>
      </c>
      <c r="F171" s="411">
        <v>847441.67357809446</v>
      </c>
      <c r="G171" s="411">
        <v>36464.00044990953</v>
      </c>
      <c r="H171" s="412">
        <v>442119.8695534133</v>
      </c>
    </row>
    <row r="172" spans="2:8" ht="22.5" x14ac:dyDescent="0.2">
      <c r="B172" s="335" t="s">
        <v>108</v>
      </c>
      <c r="C172" s="411">
        <v>1524729.0518598601</v>
      </c>
      <c r="D172" s="411">
        <v>640042.56571505696</v>
      </c>
      <c r="E172" s="411">
        <v>884686.48614480312</v>
      </c>
      <c r="F172" s="411">
        <v>263731.50570983026</v>
      </c>
      <c r="G172" s="411">
        <v>18700.845212493969</v>
      </c>
      <c r="H172" s="412">
        <v>602254.13522247877</v>
      </c>
    </row>
    <row r="173" spans="2:8" x14ac:dyDescent="0.2">
      <c r="B173" s="335" t="s">
        <v>109</v>
      </c>
      <c r="C173" s="411">
        <v>202123.41590295552</v>
      </c>
      <c r="D173" s="411">
        <v>0</v>
      </c>
      <c r="E173" s="411">
        <v>202123.41590295552</v>
      </c>
      <c r="F173" s="411">
        <v>202123.41590295552</v>
      </c>
      <c r="G173" s="411">
        <v>0</v>
      </c>
      <c r="H173" s="412">
        <v>0</v>
      </c>
    </row>
    <row r="174" spans="2:8" x14ac:dyDescent="0.2">
      <c r="B174" s="403" t="s">
        <v>81</v>
      </c>
      <c r="C174" s="404">
        <f>SUM(C155:C173)</f>
        <v>61348862.549570173</v>
      </c>
      <c r="D174" s="404">
        <f t="shared" ref="D174:H174" si="4">SUM(D155:D173)</f>
        <v>28267177.014538944</v>
      </c>
      <c r="E174" s="404">
        <f t="shared" si="4"/>
        <v>33081685.535031226</v>
      </c>
      <c r="F174" s="404">
        <f t="shared" si="4"/>
        <v>12788779.359269172</v>
      </c>
      <c r="G174" s="404">
        <f t="shared" si="4"/>
        <v>875711.74063551472</v>
      </c>
      <c r="H174" s="415">
        <f t="shared" si="4"/>
        <v>19417194.435126543</v>
      </c>
    </row>
    <row r="175" spans="2:8" x14ac:dyDescent="0.2">
      <c r="B175" s="335"/>
      <c r="C175" s="411"/>
      <c r="D175" s="411"/>
      <c r="E175" s="411"/>
      <c r="F175" s="411"/>
      <c r="G175" s="411"/>
      <c r="H175" s="412"/>
    </row>
    <row r="176" spans="2:8" x14ac:dyDescent="0.2">
      <c r="B176" s="335" t="s">
        <v>59</v>
      </c>
      <c r="C176" s="411"/>
      <c r="D176" s="411"/>
      <c r="E176" s="411">
        <v>3140073.0863799802</v>
      </c>
      <c r="F176" s="411"/>
      <c r="G176" s="411"/>
      <c r="H176" s="412"/>
    </row>
    <row r="177" spans="2:8" x14ac:dyDescent="0.2">
      <c r="B177" s="335"/>
      <c r="C177" s="411"/>
      <c r="D177" s="411"/>
      <c r="E177" s="411"/>
      <c r="F177" s="411"/>
      <c r="G177" s="411"/>
      <c r="H177" s="412"/>
    </row>
    <row r="178" spans="2:8" x14ac:dyDescent="0.2">
      <c r="B178" s="403" t="s">
        <v>82</v>
      </c>
      <c r="C178" s="404"/>
      <c r="D178" s="404"/>
      <c r="E178" s="404">
        <f>+E174+E176</f>
        <v>36221758.621411204</v>
      </c>
      <c r="F178" s="404"/>
      <c r="G178" s="411"/>
      <c r="H178" s="412"/>
    </row>
    <row r="179" spans="2:8" x14ac:dyDescent="0.2">
      <c r="B179" s="422"/>
      <c r="C179" s="423"/>
      <c r="D179" s="423"/>
      <c r="E179" s="423"/>
      <c r="F179" s="423"/>
      <c r="G179" s="423"/>
      <c r="H179" s="424"/>
    </row>
    <row r="180" spans="2:8" x14ac:dyDescent="0.2">
      <c r="B180" s="332" t="s">
        <v>26</v>
      </c>
      <c r="C180" s="333"/>
      <c r="D180" s="333"/>
      <c r="E180" s="333"/>
      <c r="F180" s="333"/>
      <c r="G180" s="333"/>
      <c r="H180" s="334"/>
    </row>
    <row r="181" spans="2:8" x14ac:dyDescent="0.2">
      <c r="B181" s="190"/>
      <c r="C181" s="21"/>
      <c r="D181" s="21"/>
      <c r="E181" s="21"/>
      <c r="F181" s="21"/>
      <c r="G181" s="21"/>
      <c r="H181" s="191"/>
    </row>
    <row r="182" spans="2:8" x14ac:dyDescent="0.2">
      <c r="B182" s="190"/>
      <c r="C182" s="21"/>
      <c r="D182" s="21"/>
      <c r="E182" s="21"/>
      <c r="F182" s="21"/>
      <c r="G182" s="21"/>
      <c r="H182" s="191"/>
    </row>
    <row r="183" spans="2:8" x14ac:dyDescent="0.2">
      <c r="B183" s="367" t="s">
        <v>114</v>
      </c>
      <c r="C183" s="117"/>
      <c r="D183" s="117"/>
      <c r="E183" s="117"/>
      <c r="F183" s="117"/>
      <c r="G183" s="117"/>
      <c r="H183" s="291"/>
    </row>
    <row r="184" spans="2:8" ht="27.75" customHeight="1" x14ac:dyDescent="0.2">
      <c r="B184" s="368" t="s">
        <v>238</v>
      </c>
      <c r="C184" s="369"/>
      <c r="D184" s="369"/>
      <c r="E184" s="369"/>
      <c r="F184" s="369"/>
      <c r="G184" s="369"/>
      <c r="H184" s="370"/>
    </row>
    <row r="185" spans="2:8" x14ac:dyDescent="0.2">
      <c r="B185" s="329"/>
      <c r="C185" s="330"/>
      <c r="D185" s="330"/>
      <c r="E185" s="330"/>
      <c r="F185" s="330"/>
      <c r="G185" s="330"/>
      <c r="H185" s="331" t="s">
        <v>97</v>
      </c>
    </row>
    <row r="186" spans="2:8" ht="56.25" x14ac:dyDescent="0.2">
      <c r="B186" s="425" t="s">
        <v>98</v>
      </c>
      <c r="C186" s="426" t="s">
        <v>54</v>
      </c>
      <c r="D186" s="426" t="s">
        <v>99</v>
      </c>
      <c r="E186" s="426" t="s">
        <v>100</v>
      </c>
      <c r="F186" s="426" t="s">
        <v>101</v>
      </c>
      <c r="G186" s="426" t="s">
        <v>102</v>
      </c>
      <c r="H186" s="427" t="s">
        <v>103</v>
      </c>
    </row>
    <row r="187" spans="2:8" x14ac:dyDescent="0.2">
      <c r="B187" s="408"/>
      <c r="C187" s="409"/>
      <c r="D187" s="409"/>
      <c r="E187" s="409"/>
      <c r="F187" s="409"/>
      <c r="G187" s="409"/>
      <c r="H187" s="410"/>
    </row>
    <row r="188" spans="2:8" x14ac:dyDescent="0.2">
      <c r="B188" s="335" t="s">
        <v>65</v>
      </c>
      <c r="C188" s="411">
        <v>307814.96397242701</v>
      </c>
      <c r="D188" s="411">
        <v>152842.99249382474</v>
      </c>
      <c r="E188" s="411">
        <v>154971.97147860227</v>
      </c>
      <c r="F188" s="411">
        <v>42973.589358971112</v>
      </c>
      <c r="G188" s="411">
        <v>1317.1538739698581</v>
      </c>
      <c r="H188" s="412">
        <v>110681.2282456613</v>
      </c>
    </row>
    <row r="189" spans="2:8" x14ac:dyDescent="0.2">
      <c r="B189" s="335" t="s">
        <v>66</v>
      </c>
      <c r="C189" s="411">
        <v>29300.320611835312</v>
      </c>
      <c r="D189" s="411">
        <v>9917.0946289074363</v>
      </c>
      <c r="E189" s="411">
        <v>19383.225982927877</v>
      </c>
      <c r="F189" s="411">
        <v>3506.5956020324597</v>
      </c>
      <c r="G189" s="411">
        <v>122.45990730777184</v>
      </c>
      <c r="H189" s="412">
        <v>15754.170473587646</v>
      </c>
    </row>
    <row r="190" spans="2:8" x14ac:dyDescent="0.2">
      <c r="B190" s="335" t="s">
        <v>67</v>
      </c>
      <c r="C190" s="411">
        <v>17529340.652603921</v>
      </c>
      <c r="D190" s="411">
        <v>11081871.414874716</v>
      </c>
      <c r="E190" s="411">
        <v>6447469.2377292048</v>
      </c>
      <c r="F190" s="411">
        <v>2080795.6875241199</v>
      </c>
      <c r="G190" s="411">
        <v>139146.06859265073</v>
      </c>
      <c r="H190" s="412">
        <v>4227527.4816124346</v>
      </c>
    </row>
    <row r="191" spans="2:8" x14ac:dyDescent="0.2">
      <c r="B191" s="413" t="s">
        <v>104</v>
      </c>
      <c r="C191" s="411">
        <v>1691501.0619872375</v>
      </c>
      <c r="D191" s="411">
        <v>689453.86149220087</v>
      </c>
      <c r="E191" s="411">
        <v>1002047.2004950367</v>
      </c>
      <c r="F191" s="411">
        <v>286072.62685388268</v>
      </c>
      <c r="G191" s="411">
        <v>25878.024342510707</v>
      </c>
      <c r="H191" s="412">
        <v>690096.54929864325</v>
      </c>
    </row>
    <row r="192" spans="2:8" ht="22.5" x14ac:dyDescent="0.2">
      <c r="B192" s="414" t="s">
        <v>105</v>
      </c>
      <c r="C192" s="411">
        <v>657963.04783393152</v>
      </c>
      <c r="D192" s="411">
        <v>194443.34181007539</v>
      </c>
      <c r="E192" s="411">
        <v>463519.70602385612</v>
      </c>
      <c r="F192" s="411">
        <v>121042.76073466818</v>
      </c>
      <c r="G192" s="411">
        <v>15561.195891495683</v>
      </c>
      <c r="H192" s="412">
        <v>326915.74939769227</v>
      </c>
    </row>
    <row r="193" spans="2:8" x14ac:dyDescent="0.2">
      <c r="B193" s="414" t="s">
        <v>69</v>
      </c>
      <c r="C193" s="411">
        <v>4689520.1844215114</v>
      </c>
      <c r="D193" s="411">
        <v>2680626.5653327634</v>
      </c>
      <c r="E193" s="411">
        <v>2008893.619088748</v>
      </c>
      <c r="F193" s="411">
        <v>552828.03229111026</v>
      </c>
      <c r="G193" s="411">
        <v>53258.852308321286</v>
      </c>
      <c r="H193" s="412">
        <v>1402806.7344893166</v>
      </c>
    </row>
    <row r="194" spans="2:8" ht="22.5" x14ac:dyDescent="0.2">
      <c r="B194" s="414" t="s">
        <v>70</v>
      </c>
      <c r="C194" s="411">
        <v>7413555.7759063914</v>
      </c>
      <c r="D194" s="411">
        <v>3193866.965180581</v>
      </c>
      <c r="E194" s="411">
        <v>4219688.81072581</v>
      </c>
      <c r="F194" s="411">
        <v>2054693.3469542095</v>
      </c>
      <c r="G194" s="411">
        <v>153315.74826399251</v>
      </c>
      <c r="H194" s="412">
        <v>2011679.7155076077</v>
      </c>
    </row>
    <row r="195" spans="2:8" x14ac:dyDescent="0.2">
      <c r="B195" s="335" t="s">
        <v>71</v>
      </c>
      <c r="C195" s="411">
        <v>3309263.113540404</v>
      </c>
      <c r="D195" s="411">
        <v>1659623.6639559336</v>
      </c>
      <c r="E195" s="411">
        <v>1649639.4495844704</v>
      </c>
      <c r="F195" s="411">
        <v>354985.11255893536</v>
      </c>
      <c r="G195" s="411">
        <v>27706.277340888631</v>
      </c>
      <c r="H195" s="412">
        <v>1266948.0596846463</v>
      </c>
    </row>
    <row r="196" spans="2:8" x14ac:dyDescent="0.2">
      <c r="B196" s="335" t="s">
        <v>72</v>
      </c>
      <c r="C196" s="411">
        <v>3003193.7671763985</v>
      </c>
      <c r="D196" s="411">
        <v>1639992.6391250875</v>
      </c>
      <c r="E196" s="411">
        <v>1363201.128051311</v>
      </c>
      <c r="F196" s="411">
        <v>565458.45563060662</v>
      </c>
      <c r="G196" s="411">
        <v>27329.45320153849</v>
      </c>
      <c r="H196" s="412">
        <v>770413.21921916585</v>
      </c>
    </row>
    <row r="197" spans="2:8" x14ac:dyDescent="0.2">
      <c r="B197" s="413" t="s">
        <v>73</v>
      </c>
      <c r="C197" s="411">
        <v>3360466.1429697867</v>
      </c>
      <c r="D197" s="411">
        <v>1818716.5464975254</v>
      </c>
      <c r="E197" s="411">
        <v>1541749.5964722612</v>
      </c>
      <c r="F197" s="411">
        <v>860722.80972178851</v>
      </c>
      <c r="G197" s="411">
        <v>76795.686823822718</v>
      </c>
      <c r="H197" s="412">
        <v>604231.09992665006</v>
      </c>
    </row>
    <row r="198" spans="2:8" x14ac:dyDescent="0.2">
      <c r="B198" s="335" t="s">
        <v>74</v>
      </c>
      <c r="C198" s="411">
        <v>4013404.1912241927</v>
      </c>
      <c r="D198" s="411">
        <v>1544634.1155566012</v>
      </c>
      <c r="E198" s="411">
        <v>2468770.0756675918</v>
      </c>
      <c r="F198" s="411">
        <v>880176.2919717636</v>
      </c>
      <c r="G198" s="411">
        <v>71410.642285212118</v>
      </c>
      <c r="H198" s="412">
        <v>1517183.141410616</v>
      </c>
    </row>
    <row r="199" spans="2:8" x14ac:dyDescent="0.2">
      <c r="B199" s="335" t="s">
        <v>85</v>
      </c>
      <c r="C199" s="411">
        <v>4684001.4870073926</v>
      </c>
      <c r="D199" s="411">
        <v>517952.08562728541</v>
      </c>
      <c r="E199" s="411">
        <v>4166049.4013801073</v>
      </c>
      <c r="F199" s="411">
        <v>102351.87551051793</v>
      </c>
      <c r="G199" s="411">
        <v>57379.734375260174</v>
      </c>
      <c r="H199" s="412">
        <v>4006317.791494329</v>
      </c>
    </row>
    <row r="200" spans="2:8" x14ac:dyDescent="0.2">
      <c r="B200" s="335" t="s">
        <v>106</v>
      </c>
      <c r="C200" s="411">
        <v>2933864.6869307118</v>
      </c>
      <c r="D200" s="411">
        <v>890085.45426679798</v>
      </c>
      <c r="E200" s="411">
        <v>2043779.2326639139</v>
      </c>
      <c r="F200" s="411">
        <v>782732.99023489526</v>
      </c>
      <c r="G200" s="411">
        <v>54356.931391415186</v>
      </c>
      <c r="H200" s="412">
        <v>1206689.3110376033</v>
      </c>
    </row>
    <row r="201" spans="2:8" x14ac:dyDescent="0.2">
      <c r="B201" s="335" t="s">
        <v>107</v>
      </c>
      <c r="C201" s="411">
        <v>3276349.1581997937</v>
      </c>
      <c r="D201" s="411">
        <v>841298.61020353797</v>
      </c>
      <c r="E201" s="411">
        <v>2435050.5479962556</v>
      </c>
      <c r="F201" s="411">
        <v>1329818.8668028312</v>
      </c>
      <c r="G201" s="411">
        <v>51261.395787091213</v>
      </c>
      <c r="H201" s="412">
        <v>1053970.2854063332</v>
      </c>
    </row>
    <row r="202" spans="2:8" ht="22.5" x14ac:dyDescent="0.2">
      <c r="B202" s="335" t="s">
        <v>77</v>
      </c>
      <c r="C202" s="411">
        <v>3599476.207028328</v>
      </c>
      <c r="D202" s="411">
        <v>1362476.8444315097</v>
      </c>
      <c r="E202" s="411">
        <v>2236999.3625968182</v>
      </c>
      <c r="F202" s="411">
        <v>1696809.2303422471</v>
      </c>
      <c r="G202" s="411">
        <v>168436.9750006909</v>
      </c>
      <c r="H202" s="412">
        <v>371753.15725388029</v>
      </c>
    </row>
    <row r="203" spans="2:8" x14ac:dyDescent="0.2">
      <c r="B203" s="335" t="s">
        <v>78</v>
      </c>
      <c r="C203" s="411">
        <v>1691805.4671415114</v>
      </c>
      <c r="D203" s="411">
        <v>507964.00176315341</v>
      </c>
      <c r="E203" s="411">
        <v>1183841.465378358</v>
      </c>
      <c r="F203" s="411">
        <v>837885.08923659474</v>
      </c>
      <c r="G203" s="411">
        <v>35472.394786616496</v>
      </c>
      <c r="H203" s="412">
        <v>310483.9813551468</v>
      </c>
    </row>
    <row r="204" spans="2:8" x14ac:dyDescent="0.2">
      <c r="B204" s="335" t="s">
        <v>79</v>
      </c>
      <c r="C204" s="411">
        <v>3152997.6735633872</v>
      </c>
      <c r="D204" s="411">
        <v>1711243.64928433</v>
      </c>
      <c r="E204" s="411">
        <v>1441754.0242790573</v>
      </c>
      <c r="F204" s="411">
        <v>931150.6371083674</v>
      </c>
      <c r="G204" s="411">
        <v>38778.354521406181</v>
      </c>
      <c r="H204" s="412">
        <v>471825.0326492837</v>
      </c>
    </row>
    <row r="205" spans="2:8" ht="22.5" x14ac:dyDescent="0.2">
      <c r="B205" s="335" t="s">
        <v>108</v>
      </c>
      <c r="C205" s="411">
        <v>1715201.6804989772</v>
      </c>
      <c r="D205" s="411">
        <v>710368.48068957962</v>
      </c>
      <c r="E205" s="411">
        <v>1004833.1998093976</v>
      </c>
      <c r="F205" s="411">
        <v>293211.6070412125</v>
      </c>
      <c r="G205" s="411">
        <v>20968.280334494117</v>
      </c>
      <c r="H205" s="412">
        <v>690653.312433691</v>
      </c>
    </row>
    <row r="206" spans="2:8" x14ac:dyDescent="0.2">
      <c r="B206" s="335" t="s">
        <v>109</v>
      </c>
      <c r="C206" s="411">
        <v>207567.72255181056</v>
      </c>
      <c r="D206" s="411">
        <v>0</v>
      </c>
      <c r="E206" s="411">
        <v>207567.72255181056</v>
      </c>
      <c r="F206" s="411">
        <v>207567.72255181056</v>
      </c>
      <c r="G206" s="411">
        <v>0</v>
      </c>
      <c r="H206" s="412">
        <v>0</v>
      </c>
    </row>
    <row r="207" spans="2:8" x14ac:dyDescent="0.2">
      <c r="B207" s="403" t="s">
        <v>81</v>
      </c>
      <c r="C207" s="404">
        <f>SUM(C188:C206)</f>
        <v>67266587.305169955</v>
      </c>
      <c r="D207" s="404">
        <f t="shared" ref="D207:H207" si="5">SUM(D188:D206)</f>
        <v>31207378.327214405</v>
      </c>
      <c r="E207" s="404">
        <f t="shared" si="5"/>
        <v>36059208.977955528</v>
      </c>
      <c r="F207" s="404">
        <f t="shared" si="5"/>
        <v>13984783.328030564</v>
      </c>
      <c r="G207" s="404">
        <f t="shared" si="5"/>
        <v>1018495.6290286848</v>
      </c>
      <c r="H207" s="415">
        <f t="shared" si="5"/>
        <v>21055930.020896286</v>
      </c>
    </row>
    <row r="208" spans="2:8" x14ac:dyDescent="0.2">
      <c r="B208" s="335"/>
      <c r="C208" s="411"/>
      <c r="D208" s="411"/>
      <c r="E208" s="411"/>
      <c r="F208" s="411"/>
      <c r="G208" s="411"/>
      <c r="H208" s="412"/>
    </row>
    <row r="209" spans="2:8" x14ac:dyDescent="0.2">
      <c r="B209" s="335" t="s">
        <v>59</v>
      </c>
      <c r="C209" s="411"/>
      <c r="D209" s="411"/>
      <c r="E209" s="411">
        <v>3611346.7958423146</v>
      </c>
      <c r="F209" s="411"/>
      <c r="G209" s="411"/>
      <c r="H209" s="412"/>
    </row>
    <row r="210" spans="2:8" x14ac:dyDescent="0.2">
      <c r="B210" s="335"/>
      <c r="C210" s="411"/>
      <c r="D210" s="411"/>
      <c r="E210" s="411"/>
      <c r="F210" s="411"/>
      <c r="G210" s="411"/>
      <c r="H210" s="412"/>
    </row>
    <row r="211" spans="2:8" x14ac:dyDescent="0.2">
      <c r="B211" s="403" t="s">
        <v>82</v>
      </c>
      <c r="C211" s="404"/>
      <c r="D211" s="404"/>
      <c r="E211" s="404">
        <f>+E207+E209</f>
        <v>39670555.77379784</v>
      </c>
      <c r="F211" s="404"/>
      <c r="G211" s="411"/>
      <c r="H211" s="412"/>
    </row>
    <row r="212" spans="2:8" x14ac:dyDescent="0.2">
      <c r="B212" s="422"/>
      <c r="C212" s="423"/>
      <c r="D212" s="423"/>
      <c r="E212" s="423"/>
      <c r="F212" s="423"/>
      <c r="G212" s="423"/>
      <c r="H212" s="424"/>
    </row>
    <row r="213" spans="2:8" x14ac:dyDescent="0.2">
      <c r="B213" s="332" t="s">
        <v>26</v>
      </c>
      <c r="C213" s="333"/>
      <c r="D213" s="333"/>
      <c r="E213" s="333"/>
      <c r="F213" s="333"/>
      <c r="G213" s="333"/>
      <c r="H213" s="334"/>
    </row>
    <row r="214" spans="2:8" x14ac:dyDescent="0.2">
      <c r="B214" s="190"/>
      <c r="C214" s="21"/>
      <c r="D214" s="21"/>
      <c r="E214" s="21"/>
      <c r="F214" s="21"/>
      <c r="G214" s="21"/>
      <c r="H214" s="191"/>
    </row>
    <row r="215" spans="2:8" x14ac:dyDescent="0.2">
      <c r="B215" s="190"/>
      <c r="C215" s="21"/>
      <c r="D215" s="21"/>
      <c r="E215" s="21"/>
      <c r="F215" s="21"/>
      <c r="G215" s="21"/>
      <c r="H215" s="191"/>
    </row>
    <row r="216" spans="2:8" x14ac:dyDescent="0.2">
      <c r="B216" s="367" t="s">
        <v>115</v>
      </c>
      <c r="C216" s="117"/>
      <c r="D216" s="117"/>
      <c r="E216" s="117"/>
      <c r="F216" s="117"/>
      <c r="G216" s="117"/>
      <c r="H216" s="291"/>
    </row>
    <row r="217" spans="2:8" ht="27.75" customHeight="1" x14ac:dyDescent="0.2">
      <c r="B217" s="368" t="s">
        <v>239</v>
      </c>
      <c r="C217" s="369"/>
      <c r="D217" s="369"/>
      <c r="E217" s="369"/>
      <c r="F217" s="369"/>
      <c r="G217" s="369"/>
      <c r="H217" s="370"/>
    </row>
    <row r="218" spans="2:8" x14ac:dyDescent="0.2">
      <c r="B218" s="326"/>
      <c r="C218" s="327"/>
      <c r="D218" s="327"/>
      <c r="E218" s="327"/>
      <c r="F218" s="327"/>
      <c r="G218" s="327"/>
      <c r="H218" s="328"/>
    </row>
    <row r="219" spans="2:8" x14ac:dyDescent="0.2">
      <c r="B219" s="329"/>
      <c r="C219" s="330"/>
      <c r="D219" s="330"/>
      <c r="E219" s="330"/>
      <c r="F219" s="330"/>
      <c r="G219" s="330"/>
      <c r="H219" s="331" t="s">
        <v>97</v>
      </c>
    </row>
    <row r="220" spans="2:8" ht="56.25" x14ac:dyDescent="0.2">
      <c r="B220" s="425" t="s">
        <v>98</v>
      </c>
      <c r="C220" s="426" t="s">
        <v>54</v>
      </c>
      <c r="D220" s="426" t="s">
        <v>99</v>
      </c>
      <c r="E220" s="426" t="s">
        <v>100</v>
      </c>
      <c r="F220" s="426" t="s">
        <v>101</v>
      </c>
      <c r="G220" s="426" t="s">
        <v>102</v>
      </c>
      <c r="H220" s="427" t="s">
        <v>103</v>
      </c>
    </row>
    <row r="221" spans="2:8" x14ac:dyDescent="0.2">
      <c r="B221" s="408"/>
      <c r="C221" s="409"/>
      <c r="D221" s="409"/>
      <c r="E221" s="409"/>
      <c r="F221" s="409"/>
      <c r="G221" s="409"/>
      <c r="H221" s="410"/>
    </row>
    <row r="222" spans="2:8" x14ac:dyDescent="0.2">
      <c r="B222" s="335" t="s">
        <v>65</v>
      </c>
      <c r="C222" s="411">
        <v>349135.66262734478</v>
      </c>
      <c r="D222" s="411">
        <v>187247.45662248365</v>
      </c>
      <c r="E222" s="411">
        <v>161888.20600486113</v>
      </c>
      <c r="F222" s="411">
        <v>45092.098397144036</v>
      </c>
      <c r="G222" s="411">
        <v>2027.8088034765508</v>
      </c>
      <c r="H222" s="412">
        <v>114768.29880424055</v>
      </c>
    </row>
    <row r="223" spans="2:8" x14ac:dyDescent="0.2">
      <c r="B223" s="335" t="s">
        <v>66</v>
      </c>
      <c r="C223" s="411">
        <v>44433.200685223725</v>
      </c>
      <c r="D223" s="411">
        <v>16133.785023856191</v>
      </c>
      <c r="E223" s="411">
        <v>28299.415661367533</v>
      </c>
      <c r="F223" s="411">
        <v>4570.3947378409212</v>
      </c>
      <c r="G223" s="411">
        <v>212.05960336566051</v>
      </c>
      <c r="H223" s="412">
        <v>23516.96132016095</v>
      </c>
    </row>
    <row r="224" spans="2:8" x14ac:dyDescent="0.2">
      <c r="B224" s="335" t="s">
        <v>67</v>
      </c>
      <c r="C224" s="411">
        <v>20701034.13718085</v>
      </c>
      <c r="D224" s="411">
        <v>13110093.12917944</v>
      </c>
      <c r="E224" s="411">
        <v>7590941.0080014095</v>
      </c>
      <c r="F224" s="411">
        <v>2274789.9663797002</v>
      </c>
      <c r="G224" s="411">
        <v>173873.5000179307</v>
      </c>
      <c r="H224" s="412">
        <v>5142277.5416037785</v>
      </c>
    </row>
    <row r="225" spans="2:8" x14ac:dyDescent="0.2">
      <c r="B225" s="413" t="s">
        <v>104</v>
      </c>
      <c r="C225" s="411">
        <v>1932999.8138164005</v>
      </c>
      <c r="D225" s="411">
        <v>600747.58705124399</v>
      </c>
      <c r="E225" s="411">
        <v>1332252.2267651565</v>
      </c>
      <c r="F225" s="411">
        <v>311007.94943532656</v>
      </c>
      <c r="G225" s="411">
        <v>29827.842043543693</v>
      </c>
      <c r="H225" s="412">
        <v>991416.43528628629</v>
      </c>
    </row>
    <row r="226" spans="2:8" ht="22.5" x14ac:dyDescent="0.2">
      <c r="B226" s="414" t="s">
        <v>105</v>
      </c>
      <c r="C226" s="411">
        <v>695436.87891123013</v>
      </c>
      <c r="D226" s="411">
        <v>219729.24620716056</v>
      </c>
      <c r="E226" s="411">
        <v>475707.63270406961</v>
      </c>
      <c r="F226" s="411">
        <v>127497.57470641661</v>
      </c>
      <c r="G226" s="411">
        <v>17599.302023370761</v>
      </c>
      <c r="H226" s="412">
        <v>330610.75597428228</v>
      </c>
    </row>
    <row r="227" spans="2:8" x14ac:dyDescent="0.2">
      <c r="B227" s="414" t="s">
        <v>69</v>
      </c>
      <c r="C227" s="411">
        <v>6209440.2850126615</v>
      </c>
      <c r="D227" s="411">
        <v>3748567.1807658719</v>
      </c>
      <c r="E227" s="411">
        <v>2460873.1042467896</v>
      </c>
      <c r="F227" s="411">
        <v>751702.00563694711</v>
      </c>
      <c r="G227" s="411">
        <v>67874.890160071649</v>
      </c>
      <c r="H227" s="412">
        <v>1641296.2084497707</v>
      </c>
    </row>
    <row r="228" spans="2:8" ht="22.5" x14ac:dyDescent="0.2">
      <c r="B228" s="414" t="s">
        <v>70</v>
      </c>
      <c r="C228" s="411">
        <v>8674516.1123129968</v>
      </c>
      <c r="D228" s="411">
        <v>3753384.795135004</v>
      </c>
      <c r="E228" s="411">
        <v>4921131.3171779923</v>
      </c>
      <c r="F228" s="411">
        <v>2323938.2903757314</v>
      </c>
      <c r="G228" s="411">
        <v>194338.02340615189</v>
      </c>
      <c r="H228" s="412">
        <v>2402855.0033961092</v>
      </c>
    </row>
    <row r="229" spans="2:8" x14ac:dyDescent="0.2">
      <c r="B229" s="335" t="s">
        <v>71</v>
      </c>
      <c r="C229" s="411">
        <v>3715232.7719254233</v>
      </c>
      <c r="D229" s="411">
        <v>1835972.4383466786</v>
      </c>
      <c r="E229" s="411">
        <v>1879260.3335787447</v>
      </c>
      <c r="F229" s="411">
        <v>384837.84428441519</v>
      </c>
      <c r="G229" s="411">
        <v>29736.154571712083</v>
      </c>
      <c r="H229" s="412">
        <v>1464686.3347226174</v>
      </c>
    </row>
    <row r="230" spans="2:8" x14ac:dyDescent="0.2">
      <c r="B230" s="335" t="s">
        <v>72</v>
      </c>
      <c r="C230" s="411">
        <v>3334192.5354936528</v>
      </c>
      <c r="D230" s="411">
        <v>1843447.5872003352</v>
      </c>
      <c r="E230" s="411">
        <v>1490744.9482933176</v>
      </c>
      <c r="F230" s="411">
        <v>620956.96134200017</v>
      </c>
      <c r="G230" s="411">
        <v>31957.5992549236</v>
      </c>
      <c r="H230" s="412">
        <v>837830.38769639377</v>
      </c>
    </row>
    <row r="231" spans="2:8" x14ac:dyDescent="0.2">
      <c r="B231" s="413" t="s">
        <v>73</v>
      </c>
      <c r="C231" s="411">
        <v>3938091.0751172509</v>
      </c>
      <c r="D231" s="411">
        <v>2139417.0018061623</v>
      </c>
      <c r="E231" s="411">
        <v>1798674.0733110886</v>
      </c>
      <c r="F231" s="411">
        <v>1084674.181372198</v>
      </c>
      <c r="G231" s="411">
        <v>88845.84727267026</v>
      </c>
      <c r="H231" s="412">
        <v>625154.04466622032</v>
      </c>
    </row>
    <row r="232" spans="2:8" x14ac:dyDescent="0.2">
      <c r="B232" s="335" t="s">
        <v>74</v>
      </c>
      <c r="C232" s="411">
        <v>4618379.1985232402</v>
      </c>
      <c r="D232" s="411">
        <v>1856572.3271954304</v>
      </c>
      <c r="E232" s="411">
        <v>2761806.87132781</v>
      </c>
      <c r="F232" s="411">
        <v>1023008.6337919653</v>
      </c>
      <c r="G232" s="411">
        <v>83045.863329395972</v>
      </c>
      <c r="H232" s="412">
        <v>1655752.3742064487</v>
      </c>
    </row>
    <row r="233" spans="2:8" x14ac:dyDescent="0.2">
      <c r="B233" s="335" t="s">
        <v>85</v>
      </c>
      <c r="C233" s="411">
        <v>5255154.9932338651</v>
      </c>
      <c r="D233" s="411">
        <v>591484.92768486892</v>
      </c>
      <c r="E233" s="411">
        <v>4663670.0655489964</v>
      </c>
      <c r="F233" s="411">
        <v>111023.44544049089</v>
      </c>
      <c r="G233" s="411">
        <v>86896.039872232897</v>
      </c>
      <c r="H233" s="412">
        <v>4465750.5802362729</v>
      </c>
    </row>
    <row r="234" spans="2:8" x14ac:dyDescent="0.2">
      <c r="B234" s="335" t="s">
        <v>106</v>
      </c>
      <c r="C234" s="411">
        <v>3266385.8668380687</v>
      </c>
      <c r="D234" s="411">
        <v>1017822.6615059407</v>
      </c>
      <c r="E234" s="411">
        <v>2248563.2053321279</v>
      </c>
      <c r="F234" s="411">
        <v>855859.23476114427</v>
      </c>
      <c r="G234" s="411">
        <v>62355.134993299704</v>
      </c>
      <c r="H234" s="412">
        <v>1330348.835577684</v>
      </c>
    </row>
    <row r="235" spans="2:8" x14ac:dyDescent="0.2">
      <c r="B235" s="335" t="s">
        <v>107</v>
      </c>
      <c r="C235" s="411">
        <v>3647687.1727736061</v>
      </c>
      <c r="D235" s="411">
        <v>930474.03279611189</v>
      </c>
      <c r="E235" s="411">
        <v>2717213.1399774943</v>
      </c>
      <c r="F235" s="411">
        <v>1581346.1419161286</v>
      </c>
      <c r="G235" s="411">
        <v>56849.257797235005</v>
      </c>
      <c r="H235" s="412">
        <v>1079017.7402641308</v>
      </c>
    </row>
    <row r="236" spans="2:8" ht="22.5" x14ac:dyDescent="0.2">
      <c r="B236" s="335" t="s">
        <v>77</v>
      </c>
      <c r="C236" s="411">
        <v>3799586.3289930453</v>
      </c>
      <c r="D236" s="411">
        <v>1393416.7286540151</v>
      </c>
      <c r="E236" s="411">
        <v>2406169.6003390299</v>
      </c>
      <c r="F236" s="411">
        <v>1795727.0238618089</v>
      </c>
      <c r="G236" s="411">
        <v>218644.87582092959</v>
      </c>
      <c r="H236" s="412">
        <v>391797.70065629139</v>
      </c>
    </row>
    <row r="237" spans="2:8" x14ac:dyDescent="0.2">
      <c r="B237" s="335" t="s">
        <v>78</v>
      </c>
      <c r="C237" s="411">
        <v>1974305.4989771058</v>
      </c>
      <c r="D237" s="411">
        <v>619058.70582913945</v>
      </c>
      <c r="E237" s="411">
        <v>1355246.7931479663</v>
      </c>
      <c r="F237" s="411">
        <v>989737.12717516487</v>
      </c>
      <c r="G237" s="411">
        <v>39270.05751091057</v>
      </c>
      <c r="H237" s="412">
        <v>326239.60846189084</v>
      </c>
    </row>
    <row r="238" spans="2:8" x14ac:dyDescent="0.2">
      <c r="B238" s="335" t="s">
        <v>79</v>
      </c>
      <c r="C238" s="411">
        <v>3426216.1818081532</v>
      </c>
      <c r="D238" s="411">
        <v>1837055.7831512988</v>
      </c>
      <c r="E238" s="411">
        <v>1589160.3986568544</v>
      </c>
      <c r="F238" s="411">
        <v>1009801.5198507763</v>
      </c>
      <c r="G238" s="411">
        <v>41200.314738358291</v>
      </c>
      <c r="H238" s="412">
        <v>538158.56406771985</v>
      </c>
    </row>
    <row r="239" spans="2:8" ht="22.5" x14ac:dyDescent="0.2">
      <c r="B239" s="335" t="s">
        <v>108</v>
      </c>
      <c r="C239" s="411">
        <v>1865277.6302766353</v>
      </c>
      <c r="D239" s="411">
        <v>778835.94839951256</v>
      </c>
      <c r="E239" s="411">
        <v>1086441.6818771227</v>
      </c>
      <c r="F239" s="411">
        <v>319841.02616175124</v>
      </c>
      <c r="G239" s="411">
        <v>23349.544178681364</v>
      </c>
      <c r="H239" s="412">
        <v>743251.11153669015</v>
      </c>
    </row>
    <row r="240" spans="2:8" x14ac:dyDescent="0.2">
      <c r="B240" s="335" t="s">
        <v>109</v>
      </c>
      <c r="C240" s="411">
        <v>215782.14485420508</v>
      </c>
      <c r="D240" s="411">
        <v>0</v>
      </c>
      <c r="E240" s="411">
        <v>215782.14485420508</v>
      </c>
      <c r="F240" s="411">
        <v>215782.14485420508</v>
      </c>
      <c r="G240" s="411">
        <v>0</v>
      </c>
      <c r="H240" s="412">
        <v>0</v>
      </c>
    </row>
    <row r="241" spans="2:8" x14ac:dyDescent="0.2">
      <c r="B241" s="403" t="s">
        <v>81</v>
      </c>
      <c r="C241" s="404">
        <f>SUM(C222:C240)</f>
        <v>77663287.489360973</v>
      </c>
      <c r="D241" s="404">
        <f t="shared" ref="D241:H241" si="6">SUM(D222:D240)</f>
        <v>36479461.322554559</v>
      </c>
      <c r="E241" s="404">
        <f t="shared" si="6"/>
        <v>41183826.166806392</v>
      </c>
      <c r="F241" s="404">
        <f t="shared" si="6"/>
        <v>15831193.564481156</v>
      </c>
      <c r="G241" s="404">
        <f t="shared" si="6"/>
        <v>1247904.1153982605</v>
      </c>
      <c r="H241" s="415">
        <f t="shared" si="6"/>
        <v>24104728.486926988</v>
      </c>
    </row>
    <row r="242" spans="2:8" x14ac:dyDescent="0.2">
      <c r="B242" s="335"/>
      <c r="C242" s="411"/>
      <c r="D242" s="411"/>
      <c r="E242" s="411"/>
      <c r="F242" s="411"/>
      <c r="G242" s="411"/>
      <c r="H242" s="412"/>
    </row>
    <row r="243" spans="2:8" x14ac:dyDescent="0.2">
      <c r="B243" s="335" t="s">
        <v>59</v>
      </c>
      <c r="C243" s="411"/>
      <c r="D243" s="411"/>
      <c r="E243" s="411">
        <v>4415242.558410068</v>
      </c>
      <c r="F243" s="411"/>
      <c r="G243" s="411"/>
      <c r="H243" s="412"/>
    </row>
    <row r="244" spans="2:8" x14ac:dyDescent="0.2">
      <c r="B244" s="335"/>
      <c r="C244" s="411"/>
      <c r="D244" s="411"/>
      <c r="E244" s="411"/>
      <c r="F244" s="411"/>
      <c r="G244" s="411"/>
      <c r="H244" s="412"/>
    </row>
    <row r="245" spans="2:8" x14ac:dyDescent="0.2">
      <c r="B245" s="403" t="s">
        <v>82</v>
      </c>
      <c r="C245" s="404"/>
      <c r="D245" s="404"/>
      <c r="E245" s="404">
        <f>+E241+E243</f>
        <v>45599068.725216463</v>
      </c>
      <c r="F245" s="404"/>
      <c r="G245" s="411"/>
      <c r="H245" s="412"/>
    </row>
    <row r="246" spans="2:8" x14ac:dyDescent="0.2">
      <c r="B246" s="422"/>
      <c r="C246" s="423"/>
      <c r="D246" s="423"/>
      <c r="E246" s="423"/>
      <c r="F246" s="423"/>
      <c r="G246" s="423"/>
      <c r="H246" s="424"/>
    </row>
    <row r="247" spans="2:8" x14ac:dyDescent="0.2">
      <c r="B247" s="332" t="s">
        <v>26</v>
      </c>
      <c r="C247" s="333"/>
      <c r="D247" s="333"/>
      <c r="E247" s="333"/>
      <c r="F247" s="333"/>
      <c r="G247" s="333"/>
      <c r="H247" s="334"/>
    </row>
    <row r="248" spans="2:8" x14ac:dyDescent="0.2">
      <c r="B248" s="190"/>
      <c r="C248" s="21"/>
      <c r="D248" s="21"/>
      <c r="E248" s="21"/>
      <c r="F248" s="21"/>
      <c r="G248" s="21"/>
      <c r="H248" s="191"/>
    </row>
    <row r="249" spans="2:8" x14ac:dyDescent="0.2">
      <c r="B249" s="190"/>
      <c r="C249" s="21"/>
      <c r="D249" s="21"/>
      <c r="E249" s="21"/>
      <c r="F249" s="21"/>
      <c r="G249" s="21"/>
      <c r="H249" s="191"/>
    </row>
    <row r="250" spans="2:8" x14ac:dyDescent="0.2">
      <c r="B250" s="367" t="s">
        <v>116</v>
      </c>
      <c r="C250" s="117"/>
      <c r="D250" s="117"/>
      <c r="E250" s="117"/>
      <c r="F250" s="117"/>
      <c r="G250" s="117"/>
      <c r="H250" s="291"/>
    </row>
    <row r="251" spans="2:8" ht="29.25" customHeight="1" x14ac:dyDescent="0.2">
      <c r="B251" s="368" t="s">
        <v>240</v>
      </c>
      <c r="C251" s="369"/>
      <c r="D251" s="369"/>
      <c r="E251" s="369"/>
      <c r="F251" s="369"/>
      <c r="G251" s="369"/>
      <c r="H251" s="370"/>
    </row>
    <row r="252" spans="2:8" x14ac:dyDescent="0.2">
      <c r="B252" s="329"/>
      <c r="C252" s="330"/>
      <c r="D252" s="330"/>
      <c r="E252" s="330"/>
      <c r="F252" s="330"/>
      <c r="G252" s="330"/>
      <c r="H252" s="331" t="s">
        <v>97</v>
      </c>
    </row>
    <row r="253" spans="2:8" ht="56.25" x14ac:dyDescent="0.2">
      <c r="B253" s="425" t="s">
        <v>98</v>
      </c>
      <c r="C253" s="426" t="s">
        <v>54</v>
      </c>
      <c r="D253" s="426" t="s">
        <v>99</v>
      </c>
      <c r="E253" s="426" t="s">
        <v>100</v>
      </c>
      <c r="F253" s="426" t="s">
        <v>101</v>
      </c>
      <c r="G253" s="426" t="s">
        <v>102</v>
      </c>
      <c r="H253" s="427" t="s">
        <v>103</v>
      </c>
    </row>
    <row r="254" spans="2:8" x14ac:dyDescent="0.2">
      <c r="B254" s="408"/>
      <c r="C254" s="409"/>
      <c r="D254" s="409"/>
      <c r="E254" s="409"/>
      <c r="F254" s="409"/>
      <c r="G254" s="409"/>
      <c r="H254" s="410"/>
    </row>
    <row r="255" spans="2:8" x14ac:dyDescent="0.2">
      <c r="B255" s="335" t="s">
        <v>65</v>
      </c>
      <c r="C255" s="411">
        <v>364935.54545285221</v>
      </c>
      <c r="D255" s="411">
        <v>196879.19536312844</v>
      </c>
      <c r="E255" s="411">
        <v>168056.35008972377</v>
      </c>
      <c r="F255" s="411">
        <v>44474.556687720797</v>
      </c>
      <c r="G255" s="411">
        <v>2894.1375384144158</v>
      </c>
      <c r="H255" s="412">
        <v>120687.65586358856</v>
      </c>
    </row>
    <row r="256" spans="2:8" x14ac:dyDescent="0.2">
      <c r="B256" s="335" t="s">
        <v>66</v>
      </c>
      <c r="C256" s="411">
        <v>38119.490179522916</v>
      </c>
      <c r="D256" s="411">
        <v>14439.705843997554</v>
      </c>
      <c r="E256" s="411">
        <v>23679.784335525364</v>
      </c>
      <c r="F256" s="411">
        <v>3464.1599899214966</v>
      </c>
      <c r="G256" s="411">
        <v>208.33441270167344</v>
      </c>
      <c r="H256" s="412">
        <v>20007.289932902197</v>
      </c>
    </row>
    <row r="257" spans="2:8" x14ac:dyDescent="0.2">
      <c r="B257" s="335" t="s">
        <v>67</v>
      </c>
      <c r="C257" s="411">
        <v>21217214.599783458</v>
      </c>
      <c r="D257" s="411">
        <v>13851442.017154869</v>
      </c>
      <c r="E257" s="411">
        <v>7365772.5826285891</v>
      </c>
      <c r="F257" s="411">
        <v>2273475.7589722434</v>
      </c>
      <c r="G257" s="411">
        <v>181480.71831168848</v>
      </c>
      <c r="H257" s="412">
        <v>4910816.1053446569</v>
      </c>
    </row>
    <row r="258" spans="2:8" x14ac:dyDescent="0.2">
      <c r="B258" s="413" t="s">
        <v>104</v>
      </c>
      <c r="C258" s="411">
        <v>2139625.8624498076</v>
      </c>
      <c r="D258" s="411">
        <v>795376.20519823104</v>
      </c>
      <c r="E258" s="411">
        <v>1344249.6572515764</v>
      </c>
      <c r="F258" s="411">
        <v>349618.77346737857</v>
      </c>
      <c r="G258" s="411">
        <v>32893.875075360091</v>
      </c>
      <c r="H258" s="412">
        <v>961737.00870883779</v>
      </c>
    </row>
    <row r="259" spans="2:8" ht="22.5" x14ac:dyDescent="0.2">
      <c r="B259" s="414" t="s">
        <v>105</v>
      </c>
      <c r="C259" s="411">
        <v>749582.54313245905</v>
      </c>
      <c r="D259" s="411">
        <v>240022.23910090578</v>
      </c>
      <c r="E259" s="411">
        <v>509560.30403155327</v>
      </c>
      <c r="F259" s="411">
        <v>129468.80266060858</v>
      </c>
      <c r="G259" s="411">
        <v>19072.677285706068</v>
      </c>
      <c r="H259" s="412">
        <v>361018.82408523862</v>
      </c>
    </row>
    <row r="260" spans="2:8" x14ac:dyDescent="0.2">
      <c r="B260" s="414" t="s">
        <v>69</v>
      </c>
      <c r="C260" s="411">
        <v>5939708.8514279835</v>
      </c>
      <c r="D260" s="411">
        <v>3448130.6331795584</v>
      </c>
      <c r="E260" s="411">
        <v>2491578.2182484251</v>
      </c>
      <c r="F260" s="411">
        <v>710271.758069793</v>
      </c>
      <c r="G260" s="411">
        <v>55736.877846766583</v>
      </c>
      <c r="H260" s="412">
        <v>1725569.5823318656</v>
      </c>
    </row>
    <row r="261" spans="2:8" ht="22.5" x14ac:dyDescent="0.2">
      <c r="B261" s="414" t="s">
        <v>70</v>
      </c>
      <c r="C261" s="411">
        <v>9505287.8836296909</v>
      </c>
      <c r="D261" s="411">
        <v>4308090.5613085739</v>
      </c>
      <c r="E261" s="411">
        <v>5197197.3223211169</v>
      </c>
      <c r="F261" s="411">
        <v>2622114.0035755946</v>
      </c>
      <c r="G261" s="411">
        <v>239765.17647308359</v>
      </c>
      <c r="H261" s="412">
        <v>2335318.1422724389</v>
      </c>
    </row>
    <row r="262" spans="2:8" x14ac:dyDescent="0.2">
      <c r="B262" s="335" t="s">
        <v>71</v>
      </c>
      <c r="C262" s="411">
        <v>3747008.4443011954</v>
      </c>
      <c r="D262" s="411">
        <v>1970155.0300085363</v>
      </c>
      <c r="E262" s="411">
        <v>1776853.4142926591</v>
      </c>
      <c r="F262" s="411">
        <v>421581.96132885339</v>
      </c>
      <c r="G262" s="411">
        <v>34020.549314142343</v>
      </c>
      <c r="H262" s="412">
        <v>1321250.9036496633</v>
      </c>
    </row>
    <row r="263" spans="2:8" x14ac:dyDescent="0.2">
      <c r="B263" s="335" t="s">
        <v>72</v>
      </c>
      <c r="C263" s="411">
        <v>3710400.6954357019</v>
      </c>
      <c r="D263" s="411">
        <v>1999955.2363161498</v>
      </c>
      <c r="E263" s="411">
        <v>1710445.459119552</v>
      </c>
      <c r="F263" s="411">
        <v>701270.32696235587</v>
      </c>
      <c r="G263" s="411">
        <v>37582.031239693009</v>
      </c>
      <c r="H263" s="412">
        <v>971593.10091750312</v>
      </c>
    </row>
    <row r="264" spans="2:8" x14ac:dyDescent="0.2">
      <c r="B264" s="413" t="s">
        <v>73</v>
      </c>
      <c r="C264" s="411">
        <v>4398615.9427918047</v>
      </c>
      <c r="D264" s="411">
        <v>2386818.4666357939</v>
      </c>
      <c r="E264" s="411">
        <v>2011797.4761560108</v>
      </c>
      <c r="F264" s="411">
        <v>1321212.635587404</v>
      </c>
      <c r="G264" s="411">
        <v>96925.423982597204</v>
      </c>
      <c r="H264" s="412">
        <v>593659.41658600955</v>
      </c>
    </row>
    <row r="265" spans="2:8" x14ac:dyDescent="0.2">
      <c r="B265" s="335" t="s">
        <v>74</v>
      </c>
      <c r="C265" s="411">
        <v>5443164.1199828833</v>
      </c>
      <c r="D265" s="411">
        <v>2143931.4157104408</v>
      </c>
      <c r="E265" s="411">
        <v>3299232.7042724425</v>
      </c>
      <c r="F265" s="411">
        <v>1191404.7133017473</v>
      </c>
      <c r="G265" s="411">
        <v>94584.271485243196</v>
      </c>
      <c r="H265" s="412">
        <v>2013243.7194854522</v>
      </c>
    </row>
    <row r="266" spans="2:8" x14ac:dyDescent="0.2">
      <c r="B266" s="335" t="s">
        <v>85</v>
      </c>
      <c r="C266" s="411">
        <v>5979745.5080121048</v>
      </c>
      <c r="D266" s="411">
        <v>659531.82051171805</v>
      </c>
      <c r="E266" s="411">
        <v>5320213.6875003865</v>
      </c>
      <c r="F266" s="411">
        <v>123578.80595316447</v>
      </c>
      <c r="G266" s="411">
        <v>131739.09644543051</v>
      </c>
      <c r="H266" s="412">
        <v>5064895.7851017918</v>
      </c>
    </row>
    <row r="267" spans="2:8" x14ac:dyDescent="0.2">
      <c r="B267" s="335" t="s">
        <v>106</v>
      </c>
      <c r="C267" s="411">
        <v>3815757.3885681671</v>
      </c>
      <c r="D267" s="411">
        <v>1218617.5704457425</v>
      </c>
      <c r="E267" s="411">
        <v>2597139.8181224247</v>
      </c>
      <c r="F267" s="411">
        <v>1004490.7271200562</v>
      </c>
      <c r="G267" s="411">
        <v>74904.386407920203</v>
      </c>
      <c r="H267" s="412">
        <v>1517744.7045944482</v>
      </c>
    </row>
    <row r="268" spans="2:8" x14ac:dyDescent="0.2">
      <c r="B268" s="335" t="s">
        <v>107</v>
      </c>
      <c r="C268" s="411">
        <v>4261189.5373432431</v>
      </c>
      <c r="D268" s="411">
        <v>1077490.0068766514</v>
      </c>
      <c r="E268" s="411">
        <v>3183699.5304665919</v>
      </c>
      <c r="F268" s="411">
        <v>2018442.0484711204</v>
      </c>
      <c r="G268" s="411">
        <v>66020.210634311457</v>
      </c>
      <c r="H268" s="412">
        <v>1099237.2713611601</v>
      </c>
    </row>
    <row r="269" spans="2:8" ht="22.5" x14ac:dyDescent="0.2">
      <c r="B269" s="335" t="s">
        <v>77</v>
      </c>
      <c r="C269" s="411">
        <v>3916689.784011675</v>
      </c>
      <c r="D269" s="411">
        <v>1359635.2598229344</v>
      </c>
      <c r="E269" s="411">
        <v>2557054.5241887406</v>
      </c>
      <c r="F269" s="411">
        <v>1874914.3736259122</v>
      </c>
      <c r="G269" s="411">
        <v>296589.55303835863</v>
      </c>
      <c r="H269" s="412">
        <v>385550.59752446978</v>
      </c>
    </row>
    <row r="270" spans="2:8" x14ac:dyDescent="0.2">
      <c r="B270" s="335" t="s">
        <v>78</v>
      </c>
      <c r="C270" s="411">
        <v>2338480.1103166291</v>
      </c>
      <c r="D270" s="411">
        <v>743673.6754280735</v>
      </c>
      <c r="E270" s="411">
        <v>1594806.4348885557</v>
      </c>
      <c r="F270" s="411">
        <v>1205913.3859393504</v>
      </c>
      <c r="G270" s="411">
        <v>43863.745033628904</v>
      </c>
      <c r="H270" s="412">
        <v>345029.30391557643</v>
      </c>
    </row>
    <row r="271" spans="2:8" x14ac:dyDescent="0.2">
      <c r="B271" s="335" t="s">
        <v>79</v>
      </c>
      <c r="C271" s="411">
        <v>3978064.7038697945</v>
      </c>
      <c r="D271" s="411">
        <v>2095236.0341304045</v>
      </c>
      <c r="E271" s="411">
        <v>1882828.66973939</v>
      </c>
      <c r="F271" s="411">
        <v>1188360.3558422083</v>
      </c>
      <c r="G271" s="411">
        <v>46341.554401156092</v>
      </c>
      <c r="H271" s="412">
        <v>648126.75949602562</v>
      </c>
    </row>
    <row r="272" spans="2:8" ht="22.5" x14ac:dyDescent="0.2">
      <c r="B272" s="335" t="s">
        <v>108</v>
      </c>
      <c r="C272" s="411">
        <v>2129652.7174107367</v>
      </c>
      <c r="D272" s="411">
        <v>901030.87600046699</v>
      </c>
      <c r="E272" s="411">
        <v>1228621.8414102697</v>
      </c>
      <c r="F272" s="411">
        <v>380206.1225971817</v>
      </c>
      <c r="G272" s="411">
        <v>27643.228900182825</v>
      </c>
      <c r="H272" s="412">
        <v>820772.48991290515</v>
      </c>
    </row>
    <row r="273" spans="2:8" x14ac:dyDescent="0.2">
      <c r="B273" s="335" t="s">
        <v>109</v>
      </c>
      <c r="C273" s="411">
        <v>221374.99407637506</v>
      </c>
      <c r="D273" s="411">
        <v>0</v>
      </c>
      <c r="E273" s="411">
        <v>221374.99407637506</v>
      </c>
      <c r="F273" s="411">
        <v>221374.99407637506</v>
      </c>
      <c r="G273" s="411">
        <v>0</v>
      </c>
      <c r="H273" s="412">
        <v>0</v>
      </c>
    </row>
    <row r="274" spans="2:8" x14ac:dyDescent="0.2">
      <c r="B274" s="403" t="s">
        <v>81</v>
      </c>
      <c r="C274" s="404">
        <f>SUM(C255:C273)</f>
        <v>83894618.72217609</v>
      </c>
      <c r="D274" s="404">
        <f t="shared" ref="D274:H274" si="7">SUM(D255:D273)</f>
        <v>39410455.949036166</v>
      </c>
      <c r="E274" s="404">
        <f t="shared" si="7"/>
        <v>44484162.773139916</v>
      </c>
      <c r="F274" s="404">
        <f t="shared" si="7"/>
        <v>17785638.264228988</v>
      </c>
      <c r="G274" s="404">
        <f t="shared" si="7"/>
        <v>1482265.8478263854</v>
      </c>
      <c r="H274" s="415">
        <f t="shared" si="7"/>
        <v>25216258.661084536</v>
      </c>
    </row>
    <row r="275" spans="2:8" x14ac:dyDescent="0.2">
      <c r="B275" s="335"/>
      <c r="C275" s="411"/>
      <c r="D275" s="411"/>
      <c r="E275" s="411"/>
      <c r="F275" s="411"/>
      <c r="G275" s="411"/>
      <c r="H275" s="412"/>
    </row>
    <row r="276" spans="2:8" x14ac:dyDescent="0.2">
      <c r="B276" s="335" t="s">
        <v>59</v>
      </c>
      <c r="C276" s="411"/>
      <c r="D276" s="411"/>
      <c r="E276" s="411">
        <v>4784318.8003338045</v>
      </c>
      <c r="F276" s="411"/>
      <c r="G276" s="411"/>
      <c r="H276" s="412"/>
    </row>
    <row r="277" spans="2:8" x14ac:dyDescent="0.2">
      <c r="B277" s="335"/>
      <c r="C277" s="411"/>
      <c r="D277" s="411"/>
      <c r="E277" s="411"/>
      <c r="F277" s="411"/>
      <c r="G277" s="411"/>
      <c r="H277" s="412"/>
    </row>
    <row r="278" spans="2:8" x14ac:dyDescent="0.2">
      <c r="B278" s="403" t="s">
        <v>82</v>
      </c>
      <c r="C278" s="404"/>
      <c r="D278" s="404"/>
      <c r="E278" s="404">
        <f>+E274+E276</f>
        <v>49268481.573473722</v>
      </c>
      <c r="F278" s="404"/>
      <c r="G278" s="411"/>
      <c r="H278" s="412"/>
    </row>
    <row r="279" spans="2:8" x14ac:dyDescent="0.2">
      <c r="B279" s="422"/>
      <c r="C279" s="423"/>
      <c r="D279" s="423"/>
      <c r="E279" s="423"/>
      <c r="F279" s="423"/>
      <c r="G279" s="423"/>
      <c r="H279" s="424"/>
    </row>
    <row r="280" spans="2:8" x14ac:dyDescent="0.2">
      <c r="B280" s="332" t="s">
        <v>26</v>
      </c>
      <c r="C280" s="333"/>
      <c r="D280" s="333"/>
      <c r="E280" s="333"/>
      <c r="F280" s="333"/>
      <c r="G280" s="333"/>
      <c r="H280" s="334"/>
    </row>
    <row r="281" spans="2:8" x14ac:dyDescent="0.2">
      <c r="B281" s="225"/>
      <c r="C281" s="105"/>
      <c r="D281" s="105"/>
      <c r="E281" s="105"/>
      <c r="F281" s="105"/>
      <c r="G281" s="105"/>
      <c r="H281" s="226"/>
    </row>
    <row r="282" spans="2:8" x14ac:dyDescent="0.2">
      <c r="B282" s="190"/>
      <c r="C282" s="21"/>
      <c r="D282" s="21"/>
      <c r="E282" s="21"/>
      <c r="F282" s="21"/>
      <c r="G282" s="21"/>
      <c r="H282" s="191"/>
    </row>
    <row r="283" spans="2:8" x14ac:dyDescent="0.2">
      <c r="B283" s="367" t="s">
        <v>117</v>
      </c>
      <c r="C283" s="117"/>
      <c r="D283" s="117"/>
      <c r="E283" s="117"/>
      <c r="F283" s="117"/>
      <c r="G283" s="117"/>
      <c r="H283" s="291"/>
    </row>
    <row r="284" spans="2:8" s="85" customFormat="1" ht="27.75" customHeight="1" x14ac:dyDescent="0.2">
      <c r="B284" s="368" t="s">
        <v>241</v>
      </c>
      <c r="C284" s="369"/>
      <c r="D284" s="369"/>
      <c r="E284" s="369"/>
      <c r="F284" s="369"/>
      <c r="G284" s="369"/>
      <c r="H284" s="370"/>
    </row>
    <row r="285" spans="2:8" x14ac:dyDescent="0.2">
      <c r="B285" s="329"/>
      <c r="C285" s="330"/>
      <c r="D285" s="330"/>
      <c r="E285" s="330"/>
      <c r="F285" s="330"/>
      <c r="G285" s="330"/>
      <c r="H285" s="331" t="s">
        <v>97</v>
      </c>
    </row>
    <row r="286" spans="2:8" ht="56.25" x14ac:dyDescent="0.2">
      <c r="B286" s="425" t="s">
        <v>98</v>
      </c>
      <c r="C286" s="426" t="s">
        <v>54</v>
      </c>
      <c r="D286" s="426" t="s">
        <v>99</v>
      </c>
      <c r="E286" s="426" t="s">
        <v>100</v>
      </c>
      <c r="F286" s="426" t="s">
        <v>101</v>
      </c>
      <c r="G286" s="426" t="s">
        <v>102</v>
      </c>
      <c r="H286" s="427" t="s">
        <v>103</v>
      </c>
    </row>
    <row r="287" spans="2:8" x14ac:dyDescent="0.2">
      <c r="B287" s="408"/>
      <c r="C287" s="409"/>
      <c r="D287" s="409"/>
      <c r="E287" s="409"/>
      <c r="F287" s="409"/>
      <c r="G287" s="409"/>
      <c r="H287" s="410"/>
    </row>
    <row r="288" spans="2:8" x14ac:dyDescent="0.2">
      <c r="B288" s="335" t="s">
        <v>65</v>
      </c>
      <c r="C288" s="411">
        <v>374566.72700489458</v>
      </c>
      <c r="D288" s="411">
        <v>208864.65443234486</v>
      </c>
      <c r="E288" s="411">
        <v>165702.07257254972</v>
      </c>
      <c r="F288" s="411">
        <v>43460.247719059618</v>
      </c>
      <c r="G288" s="411">
        <v>4051.5892620611035</v>
      </c>
      <c r="H288" s="412">
        <v>118190.23559142901</v>
      </c>
    </row>
    <row r="289" spans="2:8" x14ac:dyDescent="0.2">
      <c r="B289" s="335" t="s">
        <v>66</v>
      </c>
      <c r="C289" s="411">
        <v>64092.590214468029</v>
      </c>
      <c r="D289" s="411">
        <v>25144.717435204038</v>
      </c>
      <c r="E289" s="411">
        <v>38947.872779263991</v>
      </c>
      <c r="F289" s="411">
        <v>5028.5794102493946</v>
      </c>
      <c r="G289" s="411">
        <v>394.19382630635107</v>
      </c>
      <c r="H289" s="412">
        <v>33525.099542708245</v>
      </c>
    </row>
    <row r="290" spans="2:8" x14ac:dyDescent="0.2">
      <c r="B290" s="335" t="s">
        <v>67</v>
      </c>
      <c r="C290" s="411">
        <v>20490887.233185928</v>
      </c>
      <c r="D290" s="411">
        <v>12597976.439398574</v>
      </c>
      <c r="E290" s="411">
        <v>7892910.7937873546</v>
      </c>
      <c r="F290" s="411">
        <v>2324611.9126708526</v>
      </c>
      <c r="G290" s="411">
        <v>183390.2308012209</v>
      </c>
      <c r="H290" s="412">
        <v>5384908.650315281</v>
      </c>
    </row>
    <row r="291" spans="2:8" x14ac:dyDescent="0.2">
      <c r="B291" s="413" t="s">
        <v>104</v>
      </c>
      <c r="C291" s="411">
        <v>2232808.8611846534</v>
      </c>
      <c r="D291" s="411">
        <v>1012558.1976428307</v>
      </c>
      <c r="E291" s="411">
        <v>1220250.6635418227</v>
      </c>
      <c r="F291" s="411">
        <v>356641.17858037027</v>
      </c>
      <c r="G291" s="411">
        <v>33966.144065753841</v>
      </c>
      <c r="H291" s="412">
        <v>829643.34089569864</v>
      </c>
    </row>
    <row r="292" spans="2:8" ht="22.5" x14ac:dyDescent="0.2">
      <c r="B292" s="414" t="s">
        <v>105</v>
      </c>
      <c r="C292" s="411">
        <v>780007.22603570647</v>
      </c>
      <c r="D292" s="411">
        <v>261756.11985789597</v>
      </c>
      <c r="E292" s="411">
        <v>518251.10617781046</v>
      </c>
      <c r="F292" s="411">
        <v>133149.29964659424</v>
      </c>
      <c r="G292" s="411">
        <v>20737.684007425538</v>
      </c>
      <c r="H292" s="412">
        <v>364364.12252379069</v>
      </c>
    </row>
    <row r="293" spans="2:8" x14ac:dyDescent="0.2">
      <c r="B293" s="414" t="s">
        <v>69</v>
      </c>
      <c r="C293" s="411">
        <v>8085945.0627432754</v>
      </c>
      <c r="D293" s="411">
        <v>4677436.1905325698</v>
      </c>
      <c r="E293" s="411">
        <v>3408508.8722107057</v>
      </c>
      <c r="F293" s="411">
        <v>953863.1127776684</v>
      </c>
      <c r="G293" s="411">
        <v>71368.164682575123</v>
      </c>
      <c r="H293" s="412">
        <v>2383277.5947504621</v>
      </c>
    </row>
    <row r="294" spans="2:8" ht="22.5" x14ac:dyDescent="0.2">
      <c r="B294" s="414" t="s">
        <v>70</v>
      </c>
      <c r="C294" s="411">
        <v>9983068.4375255592</v>
      </c>
      <c r="D294" s="411">
        <v>4734528.9117526049</v>
      </c>
      <c r="E294" s="411">
        <v>5248539.5257729543</v>
      </c>
      <c r="F294" s="411">
        <v>2820538.6301614088</v>
      </c>
      <c r="G294" s="411">
        <v>282234.39454762812</v>
      </c>
      <c r="H294" s="412">
        <v>2145766.5010639173</v>
      </c>
    </row>
    <row r="295" spans="2:8" x14ac:dyDescent="0.2">
      <c r="B295" s="335" t="s">
        <v>71</v>
      </c>
      <c r="C295" s="411">
        <v>4066071.02095157</v>
      </c>
      <c r="D295" s="411">
        <v>2081024.8489668244</v>
      </c>
      <c r="E295" s="411">
        <v>1985046.1719847457</v>
      </c>
      <c r="F295" s="411">
        <v>456660.25692649861</v>
      </c>
      <c r="G295" s="411">
        <v>36931.605328259764</v>
      </c>
      <c r="H295" s="412">
        <v>1491454.3097299873</v>
      </c>
    </row>
    <row r="296" spans="2:8" x14ac:dyDescent="0.2">
      <c r="B296" s="335" t="s">
        <v>72</v>
      </c>
      <c r="C296" s="411">
        <v>4090738.2651739479</v>
      </c>
      <c r="D296" s="411">
        <v>2099339.2851398927</v>
      </c>
      <c r="E296" s="411">
        <v>1991398.9800340552</v>
      </c>
      <c r="F296" s="411">
        <v>778423.40179609286</v>
      </c>
      <c r="G296" s="411">
        <v>43420.790553958941</v>
      </c>
      <c r="H296" s="412">
        <v>1169554.7876840036</v>
      </c>
    </row>
    <row r="297" spans="2:8" x14ac:dyDescent="0.2">
      <c r="B297" s="413" t="s">
        <v>73</v>
      </c>
      <c r="C297" s="411">
        <v>4902212.8717437033</v>
      </c>
      <c r="D297" s="411">
        <v>2566592.607647704</v>
      </c>
      <c r="E297" s="411">
        <v>2335620.2640959993</v>
      </c>
      <c r="F297" s="411">
        <v>1557271.8690147121</v>
      </c>
      <c r="G297" s="411">
        <v>102381.36506351038</v>
      </c>
      <c r="H297" s="412">
        <v>675967.03001777688</v>
      </c>
    </row>
    <row r="298" spans="2:8" x14ac:dyDescent="0.2">
      <c r="B298" s="335" t="s">
        <v>74</v>
      </c>
      <c r="C298" s="411">
        <v>5830938.4131480856</v>
      </c>
      <c r="D298" s="411">
        <v>2290152.8240258195</v>
      </c>
      <c r="E298" s="411">
        <v>3540785.589122266</v>
      </c>
      <c r="F298" s="411">
        <v>1278223.3963174373</v>
      </c>
      <c r="G298" s="411">
        <v>99240.804617609188</v>
      </c>
      <c r="H298" s="412">
        <v>2163321.3881872194</v>
      </c>
    </row>
    <row r="299" spans="2:8" x14ac:dyDescent="0.2">
      <c r="B299" s="335" t="s">
        <v>85</v>
      </c>
      <c r="C299" s="411">
        <v>6357683.126412509</v>
      </c>
      <c r="D299" s="411">
        <v>685935.96929135814</v>
      </c>
      <c r="E299" s="411">
        <v>5671747.1571211508</v>
      </c>
      <c r="F299" s="411">
        <v>127460.13595147735</v>
      </c>
      <c r="G299" s="411">
        <v>185180.30330830324</v>
      </c>
      <c r="H299" s="412">
        <v>5359106.7178613702</v>
      </c>
    </row>
    <row r="300" spans="2:8" x14ac:dyDescent="0.2">
      <c r="B300" s="335" t="s">
        <v>106</v>
      </c>
      <c r="C300" s="411">
        <v>4062112.0012391149</v>
      </c>
      <c r="D300" s="411">
        <v>1331112.2306087557</v>
      </c>
      <c r="E300" s="411">
        <v>2730999.7706303592</v>
      </c>
      <c r="F300" s="411">
        <v>1063549.062008033</v>
      </c>
      <c r="G300" s="411">
        <v>81222.174038151876</v>
      </c>
      <c r="H300" s="412">
        <v>1586228.5345841742</v>
      </c>
    </row>
    <row r="301" spans="2:8" x14ac:dyDescent="0.2">
      <c r="B301" s="335" t="s">
        <v>107</v>
      </c>
      <c r="C301" s="411">
        <v>4536302.337002554</v>
      </c>
      <c r="D301" s="411">
        <v>1138345.6783617679</v>
      </c>
      <c r="E301" s="411">
        <v>3397956.6586407861</v>
      </c>
      <c r="F301" s="411">
        <v>2324200.7260986394</v>
      </c>
      <c r="G301" s="411">
        <v>69208.803996081901</v>
      </c>
      <c r="H301" s="412">
        <v>1004547.1285460647</v>
      </c>
    </row>
    <row r="302" spans="2:8" ht="22.5" x14ac:dyDescent="0.2">
      <c r="B302" s="335" t="s">
        <v>77</v>
      </c>
      <c r="C302" s="411">
        <v>4088033.8853413784</v>
      </c>
      <c r="D302" s="411">
        <v>1488865.2280891009</v>
      </c>
      <c r="E302" s="411">
        <v>2599168.6572522772</v>
      </c>
      <c r="F302" s="411">
        <v>1854089.7838141252</v>
      </c>
      <c r="G302" s="411">
        <v>376724.58744442905</v>
      </c>
      <c r="H302" s="412">
        <v>368354.28599372297</v>
      </c>
    </row>
    <row r="303" spans="2:8" x14ac:dyDescent="0.2">
      <c r="B303" s="335" t="s">
        <v>78</v>
      </c>
      <c r="C303" s="411">
        <v>2835332.5900204945</v>
      </c>
      <c r="D303" s="411">
        <v>906548.86026526557</v>
      </c>
      <c r="E303" s="411">
        <v>1928783.7297552289</v>
      </c>
      <c r="F303" s="411">
        <v>1463484.9094165356</v>
      </c>
      <c r="G303" s="411">
        <v>49295.634660858559</v>
      </c>
      <c r="H303" s="412">
        <v>416003.18567783467</v>
      </c>
    </row>
    <row r="304" spans="2:8" x14ac:dyDescent="0.2">
      <c r="B304" s="335" t="s">
        <v>79</v>
      </c>
      <c r="C304" s="411">
        <v>4479368.993196588</v>
      </c>
      <c r="D304" s="411">
        <v>2321230.2622019332</v>
      </c>
      <c r="E304" s="411">
        <v>2158138.7309946548</v>
      </c>
      <c r="F304" s="411">
        <v>1339901.629516158</v>
      </c>
      <c r="G304" s="411">
        <v>49970.950603214449</v>
      </c>
      <c r="H304" s="412">
        <v>768266.15087528236</v>
      </c>
    </row>
    <row r="305" spans="2:8" ht="22.5" x14ac:dyDescent="0.2">
      <c r="B305" s="335" t="s">
        <v>108</v>
      </c>
      <c r="C305" s="411">
        <v>2206713.6824511224</v>
      </c>
      <c r="D305" s="411">
        <v>941912.03553866467</v>
      </c>
      <c r="E305" s="411">
        <v>1264801.6469124579</v>
      </c>
      <c r="F305" s="411">
        <v>404041.13527831249</v>
      </c>
      <c r="G305" s="411">
        <v>29274.19757112498</v>
      </c>
      <c r="H305" s="412">
        <v>831486.3140630204</v>
      </c>
    </row>
    <row r="306" spans="2:8" x14ac:dyDescent="0.2">
      <c r="B306" s="335" t="s">
        <v>109</v>
      </c>
      <c r="C306" s="411">
        <v>229427.15031848848</v>
      </c>
      <c r="D306" s="411">
        <v>0</v>
      </c>
      <c r="E306" s="411">
        <v>229427.15031848848</v>
      </c>
      <c r="F306" s="411">
        <v>229427.15031848848</v>
      </c>
      <c r="G306" s="411">
        <v>0</v>
      </c>
      <c r="H306" s="412">
        <v>0</v>
      </c>
    </row>
    <row r="307" spans="2:8" x14ac:dyDescent="0.2">
      <c r="B307" s="403" t="s">
        <v>81</v>
      </c>
      <c r="C307" s="404">
        <f>SUM(C288:C306)</f>
        <v>89696310.474894047</v>
      </c>
      <c r="D307" s="404">
        <f t="shared" ref="D307:H307" si="8">SUM(D288:D306)</f>
        <v>41369325.061189115</v>
      </c>
      <c r="E307" s="404">
        <f t="shared" si="8"/>
        <v>48326985.413704932</v>
      </c>
      <c r="F307" s="404">
        <f t="shared" si="8"/>
        <v>19514026.417422712</v>
      </c>
      <c r="G307" s="404">
        <f t="shared" si="8"/>
        <v>1718993.6183784737</v>
      </c>
      <c r="H307" s="415">
        <f t="shared" si="8"/>
        <v>27093965.377903737</v>
      </c>
    </row>
    <row r="308" spans="2:8" x14ac:dyDescent="0.2">
      <c r="B308" s="335"/>
      <c r="C308" s="411"/>
      <c r="D308" s="411"/>
      <c r="E308" s="411"/>
      <c r="F308" s="411"/>
      <c r="G308" s="411"/>
      <c r="H308" s="412"/>
    </row>
    <row r="309" spans="2:8" x14ac:dyDescent="0.2">
      <c r="B309" s="335" t="s">
        <v>59</v>
      </c>
      <c r="C309" s="411"/>
      <c r="D309" s="411"/>
      <c r="E309" s="411">
        <v>4544955.5558388159</v>
      </c>
      <c r="F309" s="411"/>
      <c r="G309" s="411"/>
      <c r="H309" s="412"/>
    </row>
    <row r="310" spans="2:8" x14ac:dyDescent="0.2">
      <c r="B310" s="335"/>
      <c r="C310" s="411"/>
      <c r="D310" s="411"/>
      <c r="E310" s="411"/>
      <c r="F310" s="411"/>
      <c r="G310" s="411"/>
      <c r="H310" s="412"/>
    </row>
    <row r="311" spans="2:8" x14ac:dyDescent="0.2">
      <c r="B311" s="403" t="s">
        <v>82</v>
      </c>
      <c r="C311" s="404"/>
      <c r="D311" s="404"/>
      <c r="E311" s="404">
        <f>+E307+E309</f>
        <v>52871940.969543748</v>
      </c>
      <c r="F311" s="404"/>
      <c r="G311" s="411"/>
      <c r="H311" s="412"/>
    </row>
    <row r="312" spans="2:8" x14ac:dyDescent="0.2">
      <c r="B312" s="422"/>
      <c r="C312" s="423"/>
      <c r="D312" s="423"/>
      <c r="E312" s="423"/>
      <c r="F312" s="423"/>
      <c r="G312" s="423"/>
      <c r="H312" s="424"/>
    </row>
    <row r="313" spans="2:8" x14ac:dyDescent="0.2">
      <c r="B313" s="332" t="s">
        <v>26</v>
      </c>
      <c r="C313" s="333"/>
      <c r="D313" s="333"/>
      <c r="E313" s="333"/>
      <c r="F313" s="333"/>
      <c r="G313" s="333"/>
      <c r="H313" s="334"/>
    </row>
    <row r="314" spans="2:8" x14ac:dyDescent="0.2">
      <c r="B314" s="190"/>
      <c r="C314" s="21"/>
      <c r="D314" s="21"/>
      <c r="E314" s="21"/>
      <c r="F314" s="21"/>
      <c r="G314" s="21"/>
      <c r="H314" s="191"/>
    </row>
    <row r="315" spans="2:8" x14ac:dyDescent="0.2">
      <c r="B315" s="190"/>
      <c r="C315" s="21"/>
      <c r="D315" s="21"/>
      <c r="E315" s="21"/>
      <c r="F315" s="21"/>
      <c r="G315" s="21"/>
      <c r="H315" s="191"/>
    </row>
    <row r="316" spans="2:8" x14ac:dyDescent="0.2">
      <c r="B316" s="367" t="s">
        <v>118</v>
      </c>
      <c r="C316" s="117"/>
      <c r="D316" s="117"/>
      <c r="E316" s="117"/>
      <c r="F316" s="117"/>
      <c r="G316" s="117"/>
      <c r="H316" s="291"/>
    </row>
    <row r="317" spans="2:8" ht="27" customHeight="1" x14ac:dyDescent="0.2">
      <c r="B317" s="368" t="s">
        <v>232</v>
      </c>
      <c r="C317" s="369"/>
      <c r="D317" s="369"/>
      <c r="E317" s="369"/>
      <c r="F317" s="369"/>
      <c r="G317" s="369"/>
      <c r="H317" s="370"/>
    </row>
    <row r="318" spans="2:8" x14ac:dyDescent="0.2">
      <c r="B318" s="329"/>
      <c r="C318" s="330"/>
      <c r="D318" s="330"/>
      <c r="E318" s="330"/>
      <c r="F318" s="330"/>
      <c r="G318" s="330"/>
      <c r="H318" s="331" t="s">
        <v>97</v>
      </c>
    </row>
    <row r="319" spans="2:8" ht="56.25" x14ac:dyDescent="0.2">
      <c r="B319" s="425" t="s">
        <v>98</v>
      </c>
      <c r="C319" s="426" t="s">
        <v>54</v>
      </c>
      <c r="D319" s="426" t="s">
        <v>99</v>
      </c>
      <c r="E319" s="426" t="s">
        <v>100</v>
      </c>
      <c r="F319" s="426" t="s">
        <v>101</v>
      </c>
      <c r="G319" s="426" t="s">
        <v>102</v>
      </c>
      <c r="H319" s="427" t="s">
        <v>103</v>
      </c>
    </row>
    <row r="320" spans="2:8" x14ac:dyDescent="0.2">
      <c r="B320" s="408"/>
      <c r="C320" s="409"/>
      <c r="D320" s="409"/>
      <c r="E320" s="409"/>
      <c r="F320" s="409"/>
      <c r="G320" s="409"/>
      <c r="H320" s="410"/>
    </row>
    <row r="321" spans="2:8" x14ac:dyDescent="0.2">
      <c r="B321" s="335" t="s">
        <v>65</v>
      </c>
      <c r="C321" s="411">
        <v>412299.40704884153</v>
      </c>
      <c r="D321" s="411">
        <v>225126.43556761835</v>
      </c>
      <c r="E321" s="411">
        <v>187172.97148122318</v>
      </c>
      <c r="F321" s="411">
        <v>43212.394762232514</v>
      </c>
      <c r="G321" s="411">
        <v>5820.2426168348829</v>
      </c>
      <c r="H321" s="412">
        <v>138140.33410215579</v>
      </c>
    </row>
    <row r="322" spans="2:8" x14ac:dyDescent="0.2">
      <c r="B322" s="335" t="s">
        <v>66</v>
      </c>
      <c r="C322" s="411">
        <v>80968.367959038384</v>
      </c>
      <c r="D322" s="411">
        <v>33421.664160237247</v>
      </c>
      <c r="E322" s="411">
        <v>47546.703798801136</v>
      </c>
      <c r="F322" s="411">
        <v>5577.7439188794524</v>
      </c>
      <c r="G322" s="411">
        <v>572.54473786315475</v>
      </c>
      <c r="H322" s="412">
        <v>41396.415142058526</v>
      </c>
    </row>
    <row r="323" spans="2:8" x14ac:dyDescent="0.2">
      <c r="B323" s="335" t="s">
        <v>67</v>
      </c>
      <c r="C323" s="411">
        <v>21437928.771253448</v>
      </c>
      <c r="D323" s="411">
        <v>13405086.285874883</v>
      </c>
      <c r="E323" s="411">
        <v>8032842.4853785653</v>
      </c>
      <c r="F323" s="411">
        <v>2443549.7210227083</v>
      </c>
      <c r="G323" s="411">
        <v>202553.85376318666</v>
      </c>
      <c r="H323" s="412">
        <v>5386738.9105926706</v>
      </c>
    </row>
    <row r="324" spans="2:8" x14ac:dyDescent="0.2">
      <c r="B324" s="413" t="s">
        <v>104</v>
      </c>
      <c r="C324" s="411">
        <v>2330151.7353683463</v>
      </c>
      <c r="D324" s="411">
        <v>1159061.5821985558</v>
      </c>
      <c r="E324" s="411">
        <v>1171090.1531697905</v>
      </c>
      <c r="F324" s="411">
        <v>327484.26075923943</v>
      </c>
      <c r="G324" s="411">
        <v>35517.492787364914</v>
      </c>
      <c r="H324" s="412">
        <v>808088.39962318621</v>
      </c>
    </row>
    <row r="325" spans="2:8" ht="22.5" x14ac:dyDescent="0.2">
      <c r="B325" s="414" t="s">
        <v>105</v>
      </c>
      <c r="C325" s="411">
        <v>835225.67422933714</v>
      </c>
      <c r="D325" s="411">
        <v>294652.44205861172</v>
      </c>
      <c r="E325" s="411">
        <v>540573.23217072547</v>
      </c>
      <c r="F325" s="411">
        <v>140653.41612771191</v>
      </c>
      <c r="G325" s="411">
        <v>23347.510200801207</v>
      </c>
      <c r="H325" s="412">
        <v>376572.3058422124</v>
      </c>
    </row>
    <row r="326" spans="2:8" x14ac:dyDescent="0.2">
      <c r="B326" s="414" t="s">
        <v>69</v>
      </c>
      <c r="C326" s="411">
        <v>8199745.6815795638</v>
      </c>
      <c r="D326" s="411">
        <v>4937185.5123205185</v>
      </c>
      <c r="E326" s="411">
        <v>3262560.1692590453</v>
      </c>
      <c r="F326" s="411">
        <v>986049.91412507591</v>
      </c>
      <c r="G326" s="411">
        <v>70995.588008193008</v>
      </c>
      <c r="H326" s="412">
        <v>2205514.6671257764</v>
      </c>
    </row>
    <row r="327" spans="2:8" ht="22.5" x14ac:dyDescent="0.2">
      <c r="B327" s="414" t="s">
        <v>70</v>
      </c>
      <c r="C327" s="411">
        <v>11042215.403188981</v>
      </c>
      <c r="D327" s="411">
        <v>5327855.9559799582</v>
      </c>
      <c r="E327" s="411">
        <v>5714359.4472090229</v>
      </c>
      <c r="F327" s="411">
        <v>3090376.4552291664</v>
      </c>
      <c r="G327" s="411">
        <v>343379.99213654542</v>
      </c>
      <c r="H327" s="412">
        <v>2280602.999843311</v>
      </c>
    </row>
    <row r="328" spans="2:8" x14ac:dyDescent="0.2">
      <c r="B328" s="335" t="s">
        <v>71</v>
      </c>
      <c r="C328" s="411">
        <v>4357633.0017680591</v>
      </c>
      <c r="D328" s="411">
        <v>2178982.5374253453</v>
      </c>
      <c r="E328" s="411">
        <v>2178650.4643427138</v>
      </c>
      <c r="F328" s="411">
        <v>491955.32067662122</v>
      </c>
      <c r="G328" s="411">
        <v>40880.005490971918</v>
      </c>
      <c r="H328" s="412">
        <v>1645815.1381751206</v>
      </c>
    </row>
    <row r="329" spans="2:8" x14ac:dyDescent="0.2">
      <c r="B329" s="335" t="s">
        <v>72</v>
      </c>
      <c r="C329" s="411">
        <v>4553139.5982101541</v>
      </c>
      <c r="D329" s="411">
        <v>2369839.0379187129</v>
      </c>
      <c r="E329" s="411">
        <v>2183300.5602914412</v>
      </c>
      <c r="F329" s="411">
        <v>869237.34954414808</v>
      </c>
      <c r="G329" s="411">
        <v>51230.365525648303</v>
      </c>
      <c r="H329" s="412">
        <v>1262832.845221645</v>
      </c>
    </row>
    <row r="330" spans="2:8" x14ac:dyDescent="0.2">
      <c r="B330" s="413" t="s">
        <v>73</v>
      </c>
      <c r="C330" s="411">
        <v>5413503.4668760365</v>
      </c>
      <c r="D330" s="411">
        <v>2765310.1015325664</v>
      </c>
      <c r="E330" s="411">
        <v>2648193.3653434701</v>
      </c>
      <c r="F330" s="411">
        <v>1834613.8885416547</v>
      </c>
      <c r="G330" s="411">
        <v>109681.6811085173</v>
      </c>
      <c r="H330" s="412">
        <v>703897.7956932981</v>
      </c>
    </row>
    <row r="331" spans="2:8" x14ac:dyDescent="0.2">
      <c r="B331" s="335" t="s">
        <v>74</v>
      </c>
      <c r="C331" s="411">
        <v>6660852.2449875781</v>
      </c>
      <c r="D331" s="411">
        <v>2702597.5826047142</v>
      </c>
      <c r="E331" s="411">
        <v>3958254.6623828639</v>
      </c>
      <c r="F331" s="411">
        <v>1471203.186935591</v>
      </c>
      <c r="G331" s="411">
        <v>113355.93882488979</v>
      </c>
      <c r="H331" s="412">
        <v>2373695.5366223832</v>
      </c>
    </row>
    <row r="332" spans="2:8" x14ac:dyDescent="0.2">
      <c r="B332" s="335" t="s">
        <v>85</v>
      </c>
      <c r="C332" s="411">
        <v>7016741.3844723571</v>
      </c>
      <c r="D332" s="411">
        <v>753123.34312402969</v>
      </c>
      <c r="E332" s="411">
        <v>6263618.041348327</v>
      </c>
      <c r="F332" s="411">
        <v>136429.06449707592</v>
      </c>
      <c r="G332" s="411">
        <v>274105.9738237487</v>
      </c>
      <c r="H332" s="412">
        <v>5853083.0030275024</v>
      </c>
    </row>
    <row r="333" spans="2:8" x14ac:dyDescent="0.2">
      <c r="B333" s="335" t="s">
        <v>106</v>
      </c>
      <c r="C333" s="411">
        <v>4405361.9321369473</v>
      </c>
      <c r="D333" s="411">
        <v>1471520.5043936488</v>
      </c>
      <c r="E333" s="411">
        <v>2933841.4277432985</v>
      </c>
      <c r="F333" s="411">
        <v>1141888.3356993252</v>
      </c>
      <c r="G333" s="411">
        <v>90622.896197644048</v>
      </c>
      <c r="H333" s="412">
        <v>1701330.1958463292</v>
      </c>
    </row>
    <row r="334" spans="2:8" x14ac:dyDescent="0.2">
      <c r="B334" s="335" t="s">
        <v>107</v>
      </c>
      <c r="C334" s="411">
        <v>4919621.5224983813</v>
      </c>
      <c r="D334" s="411">
        <v>1217137.0457113639</v>
      </c>
      <c r="E334" s="411">
        <v>3702484.4767870177</v>
      </c>
      <c r="F334" s="411">
        <v>2713847.8213142483</v>
      </c>
      <c r="G334" s="411">
        <v>74652.052265975202</v>
      </c>
      <c r="H334" s="412">
        <v>913984.60320679424</v>
      </c>
    </row>
    <row r="335" spans="2:8" ht="22.5" x14ac:dyDescent="0.2">
      <c r="B335" s="335" t="s">
        <v>77</v>
      </c>
      <c r="C335" s="411">
        <v>4485117.6254403368</v>
      </c>
      <c r="D335" s="411">
        <v>1755653.1825914693</v>
      </c>
      <c r="E335" s="411">
        <v>2729464.4428488677</v>
      </c>
      <c r="F335" s="411">
        <v>1895220.9507710808</v>
      </c>
      <c r="G335" s="411">
        <v>475095.67370786937</v>
      </c>
      <c r="H335" s="412">
        <v>359147.81836991757</v>
      </c>
    </row>
    <row r="336" spans="2:8" x14ac:dyDescent="0.2">
      <c r="B336" s="335" t="s">
        <v>78</v>
      </c>
      <c r="C336" s="411">
        <v>3331405.187244656</v>
      </c>
      <c r="D336" s="411">
        <v>1086021.3586008279</v>
      </c>
      <c r="E336" s="411">
        <v>2245383.8286438282</v>
      </c>
      <c r="F336" s="411">
        <v>1729724.8347927097</v>
      </c>
      <c r="G336" s="411">
        <v>54833.495269441308</v>
      </c>
      <c r="H336" s="412">
        <v>460825.49858167721</v>
      </c>
    </row>
    <row r="337" spans="2:8" x14ac:dyDescent="0.2">
      <c r="B337" s="335" t="s">
        <v>79</v>
      </c>
      <c r="C337" s="411">
        <v>5026341.6974000456</v>
      </c>
      <c r="D337" s="411">
        <v>2577547.1076428564</v>
      </c>
      <c r="E337" s="411">
        <v>2448794.5897571892</v>
      </c>
      <c r="F337" s="411">
        <v>1512711.8481410169</v>
      </c>
      <c r="G337" s="411">
        <v>54747.540836562679</v>
      </c>
      <c r="H337" s="412">
        <v>881335.20077960961</v>
      </c>
    </row>
    <row r="338" spans="2:8" ht="22.5" x14ac:dyDescent="0.2">
      <c r="B338" s="335" t="s">
        <v>108</v>
      </c>
      <c r="C338" s="411">
        <v>2431126.8701496716</v>
      </c>
      <c r="D338" s="411">
        <v>1044593.3928427704</v>
      </c>
      <c r="E338" s="411">
        <v>1386533.477306901</v>
      </c>
      <c r="F338" s="411">
        <v>452171.36372263334</v>
      </c>
      <c r="G338" s="411">
        <v>33127.882905422601</v>
      </c>
      <c r="H338" s="412">
        <v>901234.23067884508</v>
      </c>
    </row>
    <row r="339" spans="2:8" x14ac:dyDescent="0.2">
      <c r="B339" s="335" t="s">
        <v>109</v>
      </c>
      <c r="C339" s="411">
        <v>244679.60127991374</v>
      </c>
      <c r="D339" s="411">
        <v>0</v>
      </c>
      <c r="E339" s="411">
        <v>244679.60127991374</v>
      </c>
      <c r="F339" s="411">
        <v>244679.60127991374</v>
      </c>
      <c r="G339" s="411">
        <v>0</v>
      </c>
      <c r="H339" s="412">
        <v>0</v>
      </c>
    </row>
    <row r="340" spans="2:8" x14ac:dyDescent="0.2">
      <c r="B340" s="403" t="s">
        <v>81</v>
      </c>
      <c r="C340" s="404">
        <f>SUM(C321:C339)</f>
        <v>97184059.173091695</v>
      </c>
      <c r="D340" s="404">
        <f t="shared" ref="D340:H340" si="9">SUM(D321:D339)</f>
        <v>45304715.072548695</v>
      </c>
      <c r="E340" s="404">
        <f t="shared" si="9"/>
        <v>51879344.100543007</v>
      </c>
      <c r="F340" s="404">
        <f t="shared" si="9"/>
        <v>21530587.471861038</v>
      </c>
      <c r="G340" s="404">
        <f t="shared" si="9"/>
        <v>2054520.7302074807</v>
      </c>
      <c r="H340" s="415">
        <f t="shared" si="9"/>
        <v>28294235.898474496</v>
      </c>
    </row>
    <row r="341" spans="2:8" x14ac:dyDescent="0.2">
      <c r="B341" s="335"/>
      <c r="C341" s="411"/>
      <c r="D341" s="411"/>
      <c r="E341" s="411"/>
      <c r="F341" s="411"/>
      <c r="G341" s="411"/>
      <c r="H341" s="412"/>
    </row>
    <row r="342" spans="2:8" x14ac:dyDescent="0.2">
      <c r="B342" s="335" t="s">
        <v>59</v>
      </c>
      <c r="C342" s="411"/>
      <c r="D342" s="411"/>
      <c r="E342" s="411">
        <v>5168982.621424689</v>
      </c>
      <c r="F342" s="411"/>
      <c r="G342" s="411"/>
      <c r="H342" s="412"/>
    </row>
    <row r="343" spans="2:8" x14ac:dyDescent="0.2">
      <c r="B343" s="335"/>
      <c r="C343" s="411"/>
      <c r="D343" s="411"/>
      <c r="E343" s="411"/>
      <c r="F343" s="411"/>
      <c r="G343" s="411"/>
      <c r="H343" s="412"/>
    </row>
    <row r="344" spans="2:8" x14ac:dyDescent="0.2">
      <c r="B344" s="403" t="s">
        <v>82</v>
      </c>
      <c r="C344" s="404"/>
      <c r="D344" s="404"/>
      <c r="E344" s="404">
        <f>+E340+E342</f>
        <v>57048326.721967697</v>
      </c>
      <c r="F344" s="404"/>
      <c r="G344" s="411"/>
      <c r="H344" s="412"/>
    </row>
    <row r="345" spans="2:8" x14ac:dyDescent="0.2">
      <c r="B345" s="422"/>
      <c r="C345" s="423"/>
      <c r="D345" s="423"/>
      <c r="E345" s="423"/>
      <c r="F345" s="423"/>
      <c r="G345" s="423"/>
      <c r="H345" s="424"/>
    </row>
    <row r="346" spans="2:8" x14ac:dyDescent="0.2">
      <c r="B346" s="332" t="s">
        <v>26</v>
      </c>
      <c r="C346" s="333"/>
      <c r="D346" s="333"/>
      <c r="E346" s="333"/>
      <c r="F346" s="333"/>
      <c r="G346" s="333"/>
      <c r="H346" s="334"/>
    </row>
    <row r="347" spans="2:8" x14ac:dyDescent="0.2">
      <c r="B347" s="190"/>
      <c r="C347" s="21"/>
      <c r="D347" s="21"/>
      <c r="E347" s="21"/>
      <c r="F347" s="21"/>
      <c r="G347" s="21"/>
      <c r="H347" s="191"/>
    </row>
    <row r="348" spans="2:8" x14ac:dyDescent="0.2">
      <c r="B348" s="190"/>
      <c r="C348" s="21"/>
      <c r="D348" s="21"/>
      <c r="E348" s="21"/>
      <c r="F348" s="21"/>
      <c r="G348" s="21"/>
      <c r="H348" s="191"/>
    </row>
    <row r="349" spans="2:8" x14ac:dyDescent="0.2">
      <c r="B349" s="367" t="s">
        <v>119</v>
      </c>
      <c r="C349" s="117"/>
      <c r="D349" s="117"/>
      <c r="E349" s="117"/>
      <c r="F349" s="117"/>
      <c r="G349" s="117"/>
      <c r="H349" s="291"/>
    </row>
    <row r="350" spans="2:8" ht="25.5" customHeight="1" x14ac:dyDescent="0.2">
      <c r="B350" s="368" t="s">
        <v>242</v>
      </c>
      <c r="C350" s="369"/>
      <c r="D350" s="369"/>
      <c r="E350" s="369"/>
      <c r="F350" s="369"/>
      <c r="G350" s="369"/>
      <c r="H350" s="370"/>
    </row>
    <row r="351" spans="2:8" x14ac:dyDescent="0.2">
      <c r="B351" s="338"/>
      <c r="C351" s="141"/>
      <c r="D351" s="141"/>
      <c r="E351" s="141"/>
      <c r="F351" s="141"/>
      <c r="G351" s="141"/>
      <c r="H351" s="342" t="s">
        <v>97</v>
      </c>
    </row>
    <row r="352" spans="2:8" ht="56.25" x14ac:dyDescent="0.2">
      <c r="B352" s="428" t="s">
        <v>98</v>
      </c>
      <c r="C352" s="429" t="s">
        <v>54</v>
      </c>
      <c r="D352" s="429" t="s">
        <v>99</v>
      </c>
      <c r="E352" s="429" t="s">
        <v>100</v>
      </c>
      <c r="F352" s="429" t="s">
        <v>101</v>
      </c>
      <c r="G352" s="429" t="s">
        <v>102</v>
      </c>
      <c r="H352" s="430" t="s">
        <v>103</v>
      </c>
    </row>
    <row r="353" spans="2:8" x14ac:dyDescent="0.2">
      <c r="B353" s="388"/>
      <c r="C353" s="297"/>
      <c r="D353" s="297"/>
      <c r="E353" s="297"/>
      <c r="F353" s="297"/>
      <c r="G353" s="297"/>
      <c r="H353" s="389"/>
    </row>
    <row r="354" spans="2:8" x14ac:dyDescent="0.2">
      <c r="B354" s="393" t="s">
        <v>65</v>
      </c>
      <c r="C354" s="250">
        <f>SUM(C355:C359)</f>
        <v>485966.87180414755</v>
      </c>
      <c r="D354" s="250">
        <f t="shared" ref="D354:H354" si="10">SUM(D355:D359)</f>
        <v>284326.31340025156</v>
      </c>
      <c r="E354" s="250">
        <f t="shared" si="10"/>
        <v>201640.55840389599</v>
      </c>
      <c r="F354" s="250">
        <f t="shared" si="10"/>
        <v>43592.781875442895</v>
      </c>
      <c r="G354" s="250">
        <f t="shared" si="10"/>
        <v>8889.0862092577008</v>
      </c>
      <c r="H354" s="251">
        <f t="shared" si="10"/>
        <v>149158.69031919542</v>
      </c>
    </row>
    <row r="355" spans="2:8" x14ac:dyDescent="0.2">
      <c r="B355" s="270" t="s">
        <v>120</v>
      </c>
      <c r="C355" s="99">
        <v>49807.122059503556</v>
      </c>
      <c r="D355" s="99">
        <v>17108.500513734652</v>
      </c>
      <c r="E355" s="99">
        <v>32698.621545768903</v>
      </c>
      <c r="F355" s="99">
        <v>13909.790157686162</v>
      </c>
      <c r="G355" s="99">
        <v>107.60721520159726</v>
      </c>
      <c r="H355" s="243">
        <v>18681.224172881142</v>
      </c>
    </row>
    <row r="356" spans="2:8" x14ac:dyDescent="0.2">
      <c r="B356" s="270" t="s">
        <v>121</v>
      </c>
      <c r="C356" s="99">
        <v>381650.00366082852</v>
      </c>
      <c r="D356" s="99">
        <v>242825.34612626489</v>
      </c>
      <c r="E356" s="99">
        <v>138824.65753456362</v>
      </c>
      <c r="F356" s="99">
        <v>13175.42008442841</v>
      </c>
      <c r="G356" s="99">
        <v>8272.5842514487049</v>
      </c>
      <c r="H356" s="243">
        <v>117376.65319868652</v>
      </c>
    </row>
    <row r="357" spans="2:8" x14ac:dyDescent="0.2">
      <c r="B357" s="270" t="s">
        <v>122</v>
      </c>
      <c r="C357" s="99">
        <v>39003.724165118016</v>
      </c>
      <c r="D357" s="99">
        <v>17941.713115954288</v>
      </c>
      <c r="E357" s="99">
        <v>21062.011049163728</v>
      </c>
      <c r="F357" s="99">
        <v>10296.983179591156</v>
      </c>
      <c r="G357" s="99">
        <v>468.04468998141618</v>
      </c>
      <c r="H357" s="243">
        <v>10296.983179591156</v>
      </c>
    </row>
    <row r="358" spans="2:8" x14ac:dyDescent="0.2">
      <c r="B358" s="270" t="s">
        <v>123</v>
      </c>
      <c r="C358" s="99">
        <v>15446.30391869746</v>
      </c>
      <c r="D358" s="99">
        <v>6423.0783926046488</v>
      </c>
      <c r="E358" s="99">
        <v>9023.2255260928105</v>
      </c>
      <c r="F358" s="99">
        <v>6201.0177426332575</v>
      </c>
      <c r="G358" s="99">
        <v>40.850052625982549</v>
      </c>
      <c r="H358" s="243">
        <v>2781.3577308335703</v>
      </c>
    </row>
    <row r="359" spans="2:8" x14ac:dyDescent="0.2">
      <c r="B359" s="270" t="s">
        <v>124</v>
      </c>
      <c r="C359" s="99">
        <v>59.717999999999996</v>
      </c>
      <c r="D359" s="99">
        <v>27.675251693072823</v>
      </c>
      <c r="E359" s="99">
        <v>32.042748306927173</v>
      </c>
      <c r="F359" s="99">
        <v>9.5707111039076356</v>
      </c>
      <c r="G359" s="99">
        <v>0</v>
      </c>
      <c r="H359" s="243">
        <v>22.472037203019539</v>
      </c>
    </row>
    <row r="360" spans="2:8" x14ac:dyDescent="0.2">
      <c r="B360" s="393" t="s">
        <v>66</v>
      </c>
      <c r="C360" s="250">
        <f>+C361</f>
        <v>115064.56282367509</v>
      </c>
      <c r="D360" s="250">
        <f t="shared" ref="D360:H360" si="11">+D361</f>
        <v>49121.12915864493</v>
      </c>
      <c r="E360" s="250">
        <f t="shared" si="11"/>
        <v>65943.43366503017</v>
      </c>
      <c r="F360" s="250">
        <f t="shared" si="11"/>
        <v>6698.3357943606725</v>
      </c>
      <c r="G360" s="250">
        <f t="shared" si="11"/>
        <v>917.58024580283166</v>
      </c>
      <c r="H360" s="251">
        <f t="shared" si="11"/>
        <v>58327.517624866661</v>
      </c>
    </row>
    <row r="361" spans="2:8" x14ac:dyDescent="0.2">
      <c r="B361" s="270" t="s">
        <v>125</v>
      </c>
      <c r="C361" s="99">
        <v>115064.56282367509</v>
      </c>
      <c r="D361" s="99">
        <v>49121.12915864493</v>
      </c>
      <c r="E361" s="99">
        <v>65943.43366503017</v>
      </c>
      <c r="F361" s="99">
        <v>6698.3357943606725</v>
      </c>
      <c r="G361" s="99">
        <v>917.58024580283166</v>
      </c>
      <c r="H361" s="243">
        <v>58327.517624866661</v>
      </c>
    </row>
    <row r="362" spans="2:8" x14ac:dyDescent="0.2">
      <c r="B362" s="393" t="s">
        <v>67</v>
      </c>
      <c r="C362" s="250">
        <f t="shared" ref="C362:H362" si="12">SUM(C363:C382)</f>
        <v>22836734.079725526</v>
      </c>
      <c r="D362" s="250">
        <f t="shared" si="12"/>
        <v>15042451.45836319</v>
      </c>
      <c r="E362" s="250">
        <f t="shared" si="12"/>
        <v>7794282.6213623416</v>
      </c>
      <c r="F362" s="250">
        <f t="shared" si="12"/>
        <v>2516914.7290547299</v>
      </c>
      <c r="G362" s="250">
        <f t="shared" si="12"/>
        <v>226440.58417680542</v>
      </c>
      <c r="H362" s="251">
        <f t="shared" si="12"/>
        <v>5050927.3081308063</v>
      </c>
    </row>
    <row r="363" spans="2:8" x14ac:dyDescent="0.2">
      <c r="B363" s="390" t="s">
        <v>126</v>
      </c>
      <c r="C363" s="99">
        <v>6767891.3427754194</v>
      </c>
      <c r="D363" s="99">
        <v>5052907.6765161278</v>
      </c>
      <c r="E363" s="99">
        <v>1714983.6662592916</v>
      </c>
      <c r="F363" s="99">
        <v>590055.65165644104</v>
      </c>
      <c r="G363" s="99">
        <v>53593.96659103033</v>
      </c>
      <c r="H363" s="243">
        <v>1071334.0480118203</v>
      </c>
    </row>
    <row r="364" spans="2:8" x14ac:dyDescent="0.2">
      <c r="B364" s="378" t="s">
        <v>127</v>
      </c>
      <c r="C364" s="99">
        <v>1392202.8735901036</v>
      </c>
      <c r="D364" s="99">
        <v>707673.04829583887</v>
      </c>
      <c r="E364" s="99">
        <v>684529.82529426471</v>
      </c>
      <c r="F364" s="99">
        <v>117202.37703549447</v>
      </c>
      <c r="G364" s="99">
        <v>22400.091987762073</v>
      </c>
      <c r="H364" s="243">
        <v>544927.35627100826</v>
      </c>
    </row>
    <row r="365" spans="2:8" x14ac:dyDescent="0.2">
      <c r="B365" s="378" t="s">
        <v>128</v>
      </c>
      <c r="C365" s="99">
        <v>370290.3432291951</v>
      </c>
      <c r="D365" s="99">
        <v>217626.78066979014</v>
      </c>
      <c r="E365" s="99">
        <v>152663.56255940496</v>
      </c>
      <c r="F365" s="99">
        <v>61286.054821118014</v>
      </c>
      <c r="G365" s="99">
        <v>5148.0286049739134</v>
      </c>
      <c r="H365" s="243">
        <v>86229.479133313042</v>
      </c>
    </row>
    <row r="366" spans="2:8" x14ac:dyDescent="0.2">
      <c r="B366" s="378" t="s">
        <v>129</v>
      </c>
      <c r="C366" s="99">
        <v>3685264.7306811353</v>
      </c>
      <c r="D366" s="99">
        <v>2044061.7515355784</v>
      </c>
      <c r="E366" s="99">
        <v>1641202.9791455569</v>
      </c>
      <c r="F366" s="99">
        <v>614919.5477227004</v>
      </c>
      <c r="G366" s="99">
        <v>32035.919268172034</v>
      </c>
      <c r="H366" s="243">
        <v>994247.51215468452</v>
      </c>
    </row>
    <row r="367" spans="2:8" ht="45" x14ac:dyDescent="0.2">
      <c r="B367" s="378" t="s">
        <v>130</v>
      </c>
      <c r="C367" s="99">
        <v>441042.98776972404</v>
      </c>
      <c r="D367" s="99">
        <v>269698.23635182809</v>
      </c>
      <c r="E367" s="99">
        <v>171344.75141789595</v>
      </c>
      <c r="F367" s="99">
        <v>76585.911618605009</v>
      </c>
      <c r="G367" s="99">
        <v>4493.3064183014676</v>
      </c>
      <c r="H367" s="243">
        <v>90265.53338098948</v>
      </c>
    </row>
    <row r="368" spans="2:8" ht="33.75" x14ac:dyDescent="0.2">
      <c r="B368" s="378" t="s">
        <v>131</v>
      </c>
      <c r="C368" s="99">
        <v>361916.2065270734</v>
      </c>
      <c r="D368" s="99">
        <v>220206.71120115419</v>
      </c>
      <c r="E368" s="99">
        <v>141709.49532591921</v>
      </c>
      <c r="F368" s="99">
        <v>37694.207623256392</v>
      </c>
      <c r="G368" s="99">
        <v>3367.8673477823577</v>
      </c>
      <c r="H368" s="243">
        <v>100647.42035488045</v>
      </c>
    </row>
    <row r="369" spans="2:8" x14ac:dyDescent="0.2">
      <c r="B369" s="378" t="s">
        <v>132</v>
      </c>
      <c r="C369" s="99">
        <v>527489.94652895443</v>
      </c>
      <c r="D369" s="99">
        <v>369581.44305302174</v>
      </c>
      <c r="E369" s="99">
        <v>157908.5034759327</v>
      </c>
      <c r="F369" s="99">
        <v>46659.530502561181</v>
      </c>
      <c r="G369" s="99">
        <v>4406.1057859561415</v>
      </c>
      <c r="H369" s="243">
        <v>106842.86718741537</v>
      </c>
    </row>
    <row r="370" spans="2:8" ht="22.5" x14ac:dyDescent="0.2">
      <c r="B370" s="378" t="s">
        <v>133</v>
      </c>
      <c r="C370" s="99">
        <v>389394.22547057539</v>
      </c>
      <c r="D370" s="99">
        <v>211231.55633410744</v>
      </c>
      <c r="E370" s="99">
        <v>178162.66913646794</v>
      </c>
      <c r="F370" s="99">
        <v>58059.05602452009</v>
      </c>
      <c r="G370" s="99">
        <v>6462.9746966070616</v>
      </c>
      <c r="H370" s="243">
        <v>113640.63841534079</v>
      </c>
    </row>
    <row r="371" spans="2:8" ht="22.5" x14ac:dyDescent="0.2">
      <c r="B371" s="378" t="s">
        <v>134</v>
      </c>
      <c r="C371" s="99">
        <v>2492815.9989878214</v>
      </c>
      <c r="D371" s="99">
        <v>1867617.2015213231</v>
      </c>
      <c r="E371" s="99">
        <v>625198.79746649833</v>
      </c>
      <c r="F371" s="99">
        <v>115114.42449850078</v>
      </c>
      <c r="G371" s="99">
        <v>19656.05557793504</v>
      </c>
      <c r="H371" s="243">
        <v>490428.3173900625</v>
      </c>
    </row>
    <row r="372" spans="2:8" x14ac:dyDescent="0.2">
      <c r="B372" s="378" t="s">
        <v>135</v>
      </c>
      <c r="C372" s="99">
        <v>781337.91827314708</v>
      </c>
      <c r="D372" s="99">
        <v>490425.27462365263</v>
      </c>
      <c r="E372" s="99">
        <v>290912.64364949445</v>
      </c>
      <c r="F372" s="99">
        <v>89039.475157894587</v>
      </c>
      <c r="G372" s="99">
        <v>8970.0425662778216</v>
      </c>
      <c r="H372" s="243">
        <v>192903.12592532203</v>
      </c>
    </row>
    <row r="373" spans="2:8" ht="22.5" x14ac:dyDescent="0.2">
      <c r="B373" s="378" t="s">
        <v>136</v>
      </c>
      <c r="C373" s="99">
        <v>183568.330380531</v>
      </c>
      <c r="D373" s="99">
        <v>107847.46119085606</v>
      </c>
      <c r="E373" s="99">
        <v>75720.869189674937</v>
      </c>
      <c r="F373" s="99">
        <v>36338.049588581314</v>
      </c>
      <c r="G373" s="99">
        <v>2959.4026289839135</v>
      </c>
      <c r="H373" s="243">
        <v>36423.416972109706</v>
      </c>
    </row>
    <row r="374" spans="2:8" x14ac:dyDescent="0.2">
      <c r="B374" s="378" t="s">
        <v>137</v>
      </c>
      <c r="C374" s="99">
        <v>613132.19000897661</v>
      </c>
      <c r="D374" s="99">
        <v>472392.66025200213</v>
      </c>
      <c r="E374" s="99">
        <v>140739.52975697449</v>
      </c>
      <c r="F374" s="99">
        <v>78917.006115967466</v>
      </c>
      <c r="G374" s="99">
        <v>8975.863954403967</v>
      </c>
      <c r="H374" s="243">
        <v>52846.659686603052</v>
      </c>
    </row>
    <row r="375" spans="2:8" x14ac:dyDescent="0.2">
      <c r="B375" s="378" t="s">
        <v>138</v>
      </c>
      <c r="C375" s="99">
        <v>585058.00650412752</v>
      </c>
      <c r="D375" s="99">
        <v>299052.23906162329</v>
      </c>
      <c r="E375" s="99">
        <v>286005.76744250424</v>
      </c>
      <c r="F375" s="99">
        <v>56881.648061093867</v>
      </c>
      <c r="G375" s="99">
        <v>4235.867408804862</v>
      </c>
      <c r="H375" s="243">
        <v>224888.2519726055</v>
      </c>
    </row>
    <row r="376" spans="2:8" x14ac:dyDescent="0.2">
      <c r="B376" s="378" t="s">
        <v>139</v>
      </c>
      <c r="C376" s="99">
        <v>2195901.7018148578</v>
      </c>
      <c r="D376" s="99">
        <v>1559386.7347700011</v>
      </c>
      <c r="E376" s="99">
        <v>636514.96704485663</v>
      </c>
      <c r="F376" s="99">
        <v>255633.65982225325</v>
      </c>
      <c r="G376" s="99">
        <v>21731.002070317172</v>
      </c>
      <c r="H376" s="243">
        <v>359150.30515228619</v>
      </c>
    </row>
    <row r="377" spans="2:8" ht="22.5" x14ac:dyDescent="0.2">
      <c r="B377" s="378" t="s">
        <v>140</v>
      </c>
      <c r="C377" s="99">
        <v>702307.68098487356</v>
      </c>
      <c r="D377" s="99">
        <v>381099.89577536529</v>
      </c>
      <c r="E377" s="99">
        <v>321207.78520950826</v>
      </c>
      <c r="F377" s="99">
        <v>130948.57572263085</v>
      </c>
      <c r="G377" s="99">
        <v>9885.1056273744416</v>
      </c>
      <c r="H377" s="243">
        <v>180374.103859503</v>
      </c>
    </row>
    <row r="378" spans="2:8" ht="45" x14ac:dyDescent="0.2">
      <c r="B378" s="378" t="s">
        <v>141</v>
      </c>
      <c r="C378" s="99">
        <v>880708.58379628044</v>
      </c>
      <c r="D378" s="99">
        <v>507425.64989195968</v>
      </c>
      <c r="E378" s="99">
        <v>373282.93390432076</v>
      </c>
      <c r="F378" s="99">
        <v>89202.018785398715</v>
      </c>
      <c r="G378" s="99">
        <v>12296.69870537484</v>
      </c>
      <c r="H378" s="243">
        <v>271784.21641354717</v>
      </c>
    </row>
    <row r="379" spans="2:8" x14ac:dyDescent="0.2">
      <c r="B379" s="378" t="s">
        <v>142</v>
      </c>
      <c r="C379" s="99">
        <v>122839.15190266825</v>
      </c>
      <c r="D379" s="99">
        <v>81028.981427021543</v>
      </c>
      <c r="E379" s="99">
        <v>41810.170475646708</v>
      </c>
      <c r="F379" s="99">
        <v>20164.696802317107</v>
      </c>
      <c r="G379" s="99">
        <v>1807.4188278534773</v>
      </c>
      <c r="H379" s="243">
        <v>19838.054845476123</v>
      </c>
    </row>
    <row r="380" spans="2:8" x14ac:dyDescent="0.2">
      <c r="B380" s="378" t="s">
        <v>143</v>
      </c>
      <c r="C380" s="99">
        <v>109501.13481035746</v>
      </c>
      <c r="D380" s="99">
        <v>56906.548297817892</v>
      </c>
      <c r="E380" s="99">
        <v>52594.586512539565</v>
      </c>
      <c r="F380" s="99">
        <v>11914.631248795371</v>
      </c>
      <c r="G380" s="99">
        <v>1270.8939998715064</v>
      </c>
      <c r="H380" s="243">
        <v>39409.061263872689</v>
      </c>
    </row>
    <row r="381" spans="2:8" x14ac:dyDescent="0.2">
      <c r="B381" s="378" t="s">
        <v>144</v>
      </c>
      <c r="C381" s="99">
        <v>10396.888895602908</v>
      </c>
      <c r="D381" s="99">
        <v>7466.7490424104453</v>
      </c>
      <c r="E381" s="99">
        <v>2930.1398531924624</v>
      </c>
      <c r="F381" s="99">
        <v>962.37620866321242</v>
      </c>
      <c r="G381" s="99">
        <v>180.6471542518656</v>
      </c>
      <c r="H381" s="243">
        <v>1787.1164902773844</v>
      </c>
    </row>
    <row r="382" spans="2:8" x14ac:dyDescent="0.2">
      <c r="B382" s="269" t="s">
        <v>145</v>
      </c>
      <c r="C382" s="99">
        <v>223673.83679410408</v>
      </c>
      <c r="D382" s="99">
        <v>118814.85855170683</v>
      </c>
      <c r="E382" s="99">
        <v>104858.97824239725</v>
      </c>
      <c r="F382" s="99">
        <v>29335.830037936397</v>
      </c>
      <c r="G382" s="99">
        <v>2563.3249547711421</v>
      </c>
      <c r="H382" s="243">
        <v>72959.823249689711</v>
      </c>
    </row>
    <row r="383" spans="2:8" x14ac:dyDescent="0.2">
      <c r="B383" s="398" t="s">
        <v>104</v>
      </c>
      <c r="C383" s="250">
        <f>+C384+C385</f>
        <v>2531224.3223314709</v>
      </c>
      <c r="D383" s="250">
        <f t="shared" ref="D383:H383" si="13">+D384+D385</f>
        <v>1280791.9613620655</v>
      </c>
      <c r="E383" s="250">
        <f t="shared" si="13"/>
        <v>1250432.3609694054</v>
      </c>
      <c r="F383" s="250">
        <f t="shared" si="13"/>
        <v>322197.99629394512</v>
      </c>
      <c r="G383" s="250">
        <f t="shared" si="13"/>
        <v>39131.528201482462</v>
      </c>
      <c r="H383" s="251">
        <f t="shared" si="13"/>
        <v>889102.83647397766</v>
      </c>
    </row>
    <row r="384" spans="2:8" ht="22.5" x14ac:dyDescent="0.2">
      <c r="B384" s="270" t="s">
        <v>146</v>
      </c>
      <c r="C384" s="99">
        <v>1956488.3890769079</v>
      </c>
      <c r="D384" s="99">
        <v>881869.28222751594</v>
      </c>
      <c r="E384" s="99">
        <v>1074619.1068493919</v>
      </c>
      <c r="F384" s="99">
        <v>289923.74158995523</v>
      </c>
      <c r="G384" s="99">
        <v>29270.873485312455</v>
      </c>
      <c r="H384" s="243">
        <v>755424.49177412421</v>
      </c>
    </row>
    <row r="385" spans="2:8" x14ac:dyDescent="0.2">
      <c r="B385" s="270" t="s">
        <v>147</v>
      </c>
      <c r="C385" s="99">
        <v>574735.9332545629</v>
      </c>
      <c r="D385" s="99">
        <v>398922.67913454951</v>
      </c>
      <c r="E385" s="99">
        <v>175813.25412001339</v>
      </c>
      <c r="F385" s="99">
        <v>32274.254703989882</v>
      </c>
      <c r="G385" s="99">
        <v>9860.6547161700055</v>
      </c>
      <c r="H385" s="243">
        <v>133678.34469985348</v>
      </c>
    </row>
    <row r="386" spans="2:8" ht="22.5" x14ac:dyDescent="0.2">
      <c r="B386" s="271" t="s">
        <v>105</v>
      </c>
      <c r="C386" s="250">
        <f>+C387+C388+C389</f>
        <v>867044.21885536273</v>
      </c>
      <c r="D386" s="250">
        <f t="shared" ref="D386:H386" si="14">+D387+D388+D389</f>
        <v>326768.22306345752</v>
      </c>
      <c r="E386" s="250">
        <f t="shared" si="14"/>
        <v>540275.99579190509</v>
      </c>
      <c r="F386" s="250">
        <f t="shared" si="14"/>
        <v>141322.24897840136</v>
      </c>
      <c r="G386" s="250">
        <f t="shared" si="14"/>
        <v>25500.968697843993</v>
      </c>
      <c r="H386" s="251">
        <f t="shared" si="14"/>
        <v>373452.77811565984</v>
      </c>
    </row>
    <row r="387" spans="2:8" x14ac:dyDescent="0.2">
      <c r="B387" s="270" t="s">
        <v>148</v>
      </c>
      <c r="C387" s="99">
        <v>321057.34013536276</v>
      </c>
      <c r="D387" s="99">
        <v>128122.48407523506</v>
      </c>
      <c r="E387" s="99">
        <v>192934.8560601277</v>
      </c>
      <c r="F387" s="99">
        <v>70923.943593131888</v>
      </c>
      <c r="G387" s="99">
        <v>8136.881523094823</v>
      </c>
      <c r="H387" s="243">
        <v>113874.03094390099</v>
      </c>
    </row>
    <row r="388" spans="2:8" x14ac:dyDescent="0.2">
      <c r="B388" s="270" t="s">
        <v>149</v>
      </c>
      <c r="C388" s="99">
        <v>309106.83826699998</v>
      </c>
      <c r="D388" s="99">
        <v>45906.628473308163</v>
      </c>
      <c r="E388" s="99">
        <v>263200.20979369181</v>
      </c>
      <c r="F388" s="99">
        <v>29123.988135876902</v>
      </c>
      <c r="G388" s="99">
        <v>8523.2262834603462</v>
      </c>
      <c r="H388" s="243">
        <v>225552.99537435459</v>
      </c>
    </row>
    <row r="389" spans="2:8" ht="22.5" x14ac:dyDescent="0.2">
      <c r="B389" s="270" t="s">
        <v>150</v>
      </c>
      <c r="C389" s="99">
        <v>236880.04045299999</v>
      </c>
      <c r="D389" s="99">
        <v>152739.11051491433</v>
      </c>
      <c r="E389" s="99">
        <v>84140.929938085668</v>
      </c>
      <c r="F389" s="99">
        <v>41274.317249392559</v>
      </c>
      <c r="G389" s="99">
        <v>8840.8608912888212</v>
      </c>
      <c r="H389" s="243">
        <v>34025.751797404286</v>
      </c>
    </row>
    <row r="390" spans="2:8" x14ac:dyDescent="0.2">
      <c r="B390" s="271" t="s">
        <v>69</v>
      </c>
      <c r="C390" s="250">
        <f>+C391+C392+C393</f>
        <v>10330587.900774516</v>
      </c>
      <c r="D390" s="250">
        <f t="shared" ref="D390:H390" si="15">+D391+D392+D393</f>
        <v>6293131.0729479538</v>
      </c>
      <c r="E390" s="250">
        <f t="shared" si="15"/>
        <v>4037456.8278265623</v>
      </c>
      <c r="F390" s="250">
        <f t="shared" si="15"/>
        <v>1209677.5153276781</v>
      </c>
      <c r="G390" s="250">
        <f t="shared" si="15"/>
        <v>82770.000849664328</v>
      </c>
      <c r="H390" s="251">
        <f t="shared" si="15"/>
        <v>2745009.3116492201</v>
      </c>
    </row>
    <row r="391" spans="2:8" x14ac:dyDescent="0.2">
      <c r="B391" s="270" t="s">
        <v>151</v>
      </c>
      <c r="C391" s="99">
        <v>6197960.1434510844</v>
      </c>
      <c r="D391" s="99">
        <v>3575066.1280272007</v>
      </c>
      <c r="E391" s="99">
        <v>2622894.0154238837</v>
      </c>
      <c r="F391" s="99">
        <v>724117.21865035698</v>
      </c>
      <c r="G391" s="99">
        <v>47909.126514666925</v>
      </c>
      <c r="H391" s="243">
        <v>1850867.6702588599</v>
      </c>
    </row>
    <row r="392" spans="2:8" x14ac:dyDescent="0.2">
      <c r="B392" s="270" t="s">
        <v>152</v>
      </c>
      <c r="C392" s="99">
        <v>1681969.6054234514</v>
      </c>
      <c r="D392" s="99">
        <v>1084768.6468122317</v>
      </c>
      <c r="E392" s="99">
        <v>597200.95861121966</v>
      </c>
      <c r="F392" s="99">
        <v>186076.19457294128</v>
      </c>
      <c r="G392" s="99">
        <v>14605.254174510526</v>
      </c>
      <c r="H392" s="243">
        <v>396519.50986376783</v>
      </c>
    </row>
    <row r="393" spans="2:8" ht="22.5" x14ac:dyDescent="0.2">
      <c r="B393" s="270" t="s">
        <v>153</v>
      </c>
      <c r="C393" s="99">
        <v>2450658.1518999804</v>
      </c>
      <c r="D393" s="99">
        <v>1633296.2981085212</v>
      </c>
      <c r="E393" s="99">
        <v>817361.85379145923</v>
      </c>
      <c r="F393" s="99">
        <v>299484.10210437991</v>
      </c>
      <c r="G393" s="99">
        <v>20255.620160486884</v>
      </c>
      <c r="H393" s="243">
        <v>497622.13152659242</v>
      </c>
    </row>
    <row r="394" spans="2:8" ht="22.5" x14ac:dyDescent="0.2">
      <c r="B394" s="271" t="s">
        <v>70</v>
      </c>
      <c r="C394" s="250">
        <f>SUM(C395:C396)</f>
        <v>12631517.290716112</v>
      </c>
      <c r="D394" s="250">
        <f t="shared" ref="D394:H394" si="16">SUM(D395:D396)</f>
        <v>6112113.2370125158</v>
      </c>
      <c r="E394" s="250">
        <f t="shared" si="16"/>
        <v>6519404.0537035968</v>
      </c>
      <c r="F394" s="250">
        <f t="shared" si="16"/>
        <v>3364884.7255891124</v>
      </c>
      <c r="G394" s="250">
        <f t="shared" si="16"/>
        <v>420986.41461005516</v>
      </c>
      <c r="H394" s="251">
        <f t="shared" si="16"/>
        <v>2733532.9135044292</v>
      </c>
    </row>
    <row r="395" spans="2:8" x14ac:dyDescent="0.2">
      <c r="B395" s="270" t="s">
        <v>154</v>
      </c>
      <c r="C395" s="99">
        <v>11854072.471491106</v>
      </c>
      <c r="D395" s="99">
        <v>5689954.7863157308</v>
      </c>
      <c r="E395" s="99">
        <v>6164117.6851753751</v>
      </c>
      <c r="F395" s="99">
        <v>3234000.0088860141</v>
      </c>
      <c r="G395" s="99">
        <v>414357.69509480393</v>
      </c>
      <c r="H395" s="243">
        <v>2515759.9811945572</v>
      </c>
    </row>
    <row r="396" spans="2:8" ht="22.5" x14ac:dyDescent="0.2">
      <c r="B396" s="270" t="s">
        <v>155</v>
      </c>
      <c r="C396" s="99">
        <v>777444.81922500674</v>
      </c>
      <c r="D396" s="99">
        <v>422158.45069678535</v>
      </c>
      <c r="E396" s="99">
        <v>355286.36852822138</v>
      </c>
      <c r="F396" s="99">
        <v>130884.71670309818</v>
      </c>
      <c r="G396" s="99">
        <v>6628.7195152512486</v>
      </c>
      <c r="H396" s="243">
        <v>217772.93230987195</v>
      </c>
    </row>
    <row r="397" spans="2:8" x14ac:dyDescent="0.2">
      <c r="B397" s="393" t="s">
        <v>71</v>
      </c>
      <c r="C397" s="250">
        <f>SUM(C398:C401)</f>
        <v>4804318.3287552744</v>
      </c>
      <c r="D397" s="250">
        <f t="shared" ref="D397:H397" si="17">SUM(D398:D401)</f>
        <v>2360164.9856368429</v>
      </c>
      <c r="E397" s="250">
        <f t="shared" si="17"/>
        <v>2444153.3431184315</v>
      </c>
      <c r="F397" s="250">
        <f t="shared" si="17"/>
        <v>549387.84547446726</v>
      </c>
      <c r="G397" s="250">
        <f t="shared" si="17"/>
        <v>46654.573082339193</v>
      </c>
      <c r="H397" s="251">
        <f t="shared" si="17"/>
        <v>1848110.9245616253</v>
      </c>
    </row>
    <row r="398" spans="2:8" x14ac:dyDescent="0.2">
      <c r="B398" s="270" t="s">
        <v>156</v>
      </c>
      <c r="C398" s="99">
        <v>3837300.9425010304</v>
      </c>
      <c r="D398" s="99">
        <v>1876440.1608830038</v>
      </c>
      <c r="E398" s="99">
        <v>1960860.7816180266</v>
      </c>
      <c r="F398" s="99">
        <v>379892.79330760206</v>
      </c>
      <c r="G398" s="99">
        <v>33384.518199758961</v>
      </c>
      <c r="H398" s="243">
        <v>1547583.4701106655</v>
      </c>
    </row>
    <row r="399" spans="2:8" x14ac:dyDescent="0.2">
      <c r="B399" s="270" t="s">
        <v>157</v>
      </c>
      <c r="C399" s="99">
        <v>155954.545735308</v>
      </c>
      <c r="D399" s="99">
        <v>91545.318346625834</v>
      </c>
      <c r="E399" s="99">
        <v>64409.227388682164</v>
      </c>
      <c r="F399" s="99">
        <v>29568.981871414398</v>
      </c>
      <c r="G399" s="99">
        <v>1871.4545488236961</v>
      </c>
      <c r="H399" s="243">
        <v>32968.790968444067</v>
      </c>
    </row>
    <row r="400" spans="2:8" x14ac:dyDescent="0.2">
      <c r="B400" s="270" t="s">
        <v>158</v>
      </c>
      <c r="C400" s="99">
        <v>686804.38838538842</v>
      </c>
      <c r="D400" s="99">
        <v>319810.46345165611</v>
      </c>
      <c r="E400" s="99">
        <v>366993.92493373231</v>
      </c>
      <c r="F400" s="99">
        <v>119503.96357905757</v>
      </c>
      <c r="G400" s="99">
        <v>9615.2614373954366</v>
      </c>
      <c r="H400" s="243">
        <v>237874.6999172793</v>
      </c>
    </row>
    <row r="401" spans="2:8" x14ac:dyDescent="0.2">
      <c r="B401" s="270" t="s">
        <v>159</v>
      </c>
      <c r="C401" s="99">
        <v>124258.45213354746</v>
      </c>
      <c r="D401" s="99">
        <v>72369.042955556826</v>
      </c>
      <c r="E401" s="99">
        <v>51889.40917799063</v>
      </c>
      <c r="F401" s="99">
        <v>20422.106716393217</v>
      </c>
      <c r="G401" s="99">
        <v>1783.3388963610976</v>
      </c>
      <c r="H401" s="243">
        <v>29683.963565236318</v>
      </c>
    </row>
    <row r="402" spans="2:8" x14ac:dyDescent="0.2">
      <c r="B402" s="393" t="s">
        <v>72</v>
      </c>
      <c r="C402" s="250">
        <f>+C403</f>
        <v>5307801.5120514277</v>
      </c>
      <c r="D402" s="250">
        <f t="shared" ref="D402:H402" si="18">+D403</f>
        <v>2746000.3393768901</v>
      </c>
      <c r="E402" s="250">
        <f t="shared" si="18"/>
        <v>2561801.1726745376</v>
      </c>
      <c r="F402" s="250">
        <f t="shared" si="18"/>
        <v>968439.77351474168</v>
      </c>
      <c r="G402" s="250">
        <f t="shared" si="18"/>
        <v>61256.732662077025</v>
      </c>
      <c r="H402" s="251">
        <f t="shared" si="18"/>
        <v>1532104.666497719</v>
      </c>
    </row>
    <row r="403" spans="2:8" x14ac:dyDescent="0.2">
      <c r="B403" s="270" t="s">
        <v>160</v>
      </c>
      <c r="C403" s="99">
        <v>5307801.5120514277</v>
      </c>
      <c r="D403" s="99">
        <v>2746000.3393768901</v>
      </c>
      <c r="E403" s="99">
        <v>2561801.1726745376</v>
      </c>
      <c r="F403" s="99">
        <v>968439.77351474168</v>
      </c>
      <c r="G403" s="99">
        <v>61256.732662077025</v>
      </c>
      <c r="H403" s="243">
        <v>1532104.666497719</v>
      </c>
    </row>
    <row r="404" spans="2:8" x14ac:dyDescent="0.2">
      <c r="B404" s="398" t="s">
        <v>73</v>
      </c>
      <c r="C404" s="250">
        <f>+C405</f>
        <v>5706428.9526652964</v>
      </c>
      <c r="D404" s="250">
        <f t="shared" ref="D404:H404" si="19">+D405</f>
        <v>2862472.3792884266</v>
      </c>
      <c r="E404" s="250">
        <f t="shared" si="19"/>
        <v>2843956.5733768698</v>
      </c>
      <c r="F404" s="250">
        <f t="shared" si="19"/>
        <v>2038843.882299053</v>
      </c>
      <c r="G404" s="250">
        <f t="shared" si="19"/>
        <v>112400.43716822739</v>
      </c>
      <c r="H404" s="251">
        <f t="shared" si="19"/>
        <v>692712.25390958937</v>
      </c>
    </row>
    <row r="405" spans="2:8" x14ac:dyDescent="0.2">
      <c r="B405" s="270" t="s">
        <v>161</v>
      </c>
      <c r="C405" s="99">
        <v>5706428.9526652964</v>
      </c>
      <c r="D405" s="99">
        <v>2862472.3792884266</v>
      </c>
      <c r="E405" s="99">
        <v>2843956.5733768698</v>
      </c>
      <c r="F405" s="99">
        <v>2038843.882299053</v>
      </c>
      <c r="G405" s="99">
        <v>112400.43716822739</v>
      </c>
      <c r="H405" s="243">
        <v>692712.25390958937</v>
      </c>
    </row>
    <row r="406" spans="2:8" x14ac:dyDescent="0.2">
      <c r="B406" s="393" t="s">
        <v>74</v>
      </c>
      <c r="C406" s="250">
        <f>+C407</f>
        <v>7798480.4487987254</v>
      </c>
      <c r="D406" s="250">
        <f t="shared" ref="D406:H406" si="20">+D407</f>
        <v>3377950.9864279116</v>
      </c>
      <c r="E406" s="250">
        <f t="shared" si="20"/>
        <v>4420529.4623708138</v>
      </c>
      <c r="F406" s="250">
        <f t="shared" si="20"/>
        <v>1754466.3414955311</v>
      </c>
      <c r="G406" s="250">
        <f t="shared" si="20"/>
        <v>135305.4671892921</v>
      </c>
      <c r="H406" s="251">
        <f t="shared" si="20"/>
        <v>2530757.6536859907</v>
      </c>
    </row>
    <row r="407" spans="2:8" x14ac:dyDescent="0.2">
      <c r="B407" s="270" t="s">
        <v>162</v>
      </c>
      <c r="C407" s="99">
        <v>7798480.4487987254</v>
      </c>
      <c r="D407" s="99">
        <v>3377950.9864279116</v>
      </c>
      <c r="E407" s="99">
        <v>4420529.4623708138</v>
      </c>
      <c r="F407" s="99">
        <v>1754466.3414955311</v>
      </c>
      <c r="G407" s="99">
        <v>135305.4671892921</v>
      </c>
      <c r="H407" s="243">
        <v>2530757.6536859907</v>
      </c>
    </row>
    <row r="408" spans="2:8" x14ac:dyDescent="0.2">
      <c r="B408" s="393" t="s">
        <v>85</v>
      </c>
      <c r="C408" s="250">
        <f>+C409</f>
        <v>7692674.8486618167</v>
      </c>
      <c r="D408" s="250">
        <f t="shared" ref="D408:H408" si="21">+D409</f>
        <v>846194.2333527999</v>
      </c>
      <c r="E408" s="250">
        <f t="shared" si="21"/>
        <v>6846480.6153090168</v>
      </c>
      <c r="F408" s="250">
        <f t="shared" si="21"/>
        <v>144716.8931237798</v>
      </c>
      <c r="G408" s="250">
        <f t="shared" si="21"/>
        <v>407740.33727480151</v>
      </c>
      <c r="H408" s="251">
        <f t="shared" si="21"/>
        <v>6294023.3849104354</v>
      </c>
    </row>
    <row r="409" spans="2:8" x14ac:dyDescent="0.2">
      <c r="B409" s="270" t="s">
        <v>163</v>
      </c>
      <c r="C409" s="99">
        <v>7692674.8486618167</v>
      </c>
      <c r="D409" s="99">
        <v>846194.2333527999</v>
      </c>
      <c r="E409" s="99">
        <v>6846480.6153090168</v>
      </c>
      <c r="F409" s="99">
        <v>144716.8931237798</v>
      </c>
      <c r="G409" s="99">
        <v>407740.33727480151</v>
      </c>
      <c r="H409" s="243">
        <v>6294023.3849104354</v>
      </c>
    </row>
    <row r="410" spans="2:8" x14ac:dyDescent="0.2">
      <c r="B410" s="393" t="s">
        <v>106</v>
      </c>
      <c r="C410" s="250">
        <f>+C411</f>
        <v>4707554.7501951084</v>
      </c>
      <c r="D410" s="250">
        <f t="shared" ref="D410:H410" si="22">+D411</f>
        <v>1600988.8401922048</v>
      </c>
      <c r="E410" s="250">
        <f t="shared" si="22"/>
        <v>3106565.9100029035</v>
      </c>
      <c r="F410" s="250">
        <f t="shared" si="22"/>
        <v>1184782.2606098221</v>
      </c>
      <c r="G410" s="250">
        <f t="shared" si="22"/>
        <v>99085.869842647226</v>
      </c>
      <c r="H410" s="251">
        <f t="shared" si="22"/>
        <v>1822697.7795504341</v>
      </c>
    </row>
    <row r="411" spans="2:8" x14ac:dyDescent="0.2">
      <c r="B411" s="267" t="s">
        <v>164</v>
      </c>
      <c r="C411" s="99">
        <v>4707554.7501951084</v>
      </c>
      <c r="D411" s="99">
        <v>1600988.8401922048</v>
      </c>
      <c r="E411" s="99">
        <v>3106565.9100029035</v>
      </c>
      <c r="F411" s="99">
        <v>1184782.2606098221</v>
      </c>
      <c r="G411" s="99">
        <v>99085.869842647226</v>
      </c>
      <c r="H411" s="243">
        <v>1822697.7795504341</v>
      </c>
    </row>
    <row r="412" spans="2:8" x14ac:dyDescent="0.2">
      <c r="B412" s="393" t="s">
        <v>107</v>
      </c>
      <c r="C412" s="250">
        <f>+C413</f>
        <v>5257090.7962073442</v>
      </c>
      <c r="D412" s="250">
        <f t="shared" ref="D412:H412" si="23">+D413</f>
        <v>1280781.7825198716</v>
      </c>
      <c r="E412" s="250">
        <f t="shared" si="23"/>
        <v>3976309.0136874728</v>
      </c>
      <c r="F412" s="250">
        <f t="shared" si="23"/>
        <v>3062288.8141673561</v>
      </c>
      <c r="G412" s="250">
        <f t="shared" si="23"/>
        <v>78910.104705451085</v>
      </c>
      <c r="H412" s="251">
        <f t="shared" si="23"/>
        <v>835110.09481466562</v>
      </c>
    </row>
    <row r="413" spans="2:8" x14ac:dyDescent="0.2">
      <c r="B413" s="267" t="s">
        <v>165</v>
      </c>
      <c r="C413" s="99">
        <v>5257090.7962073442</v>
      </c>
      <c r="D413" s="99">
        <v>1280781.7825198716</v>
      </c>
      <c r="E413" s="99">
        <v>3976309.0136874728</v>
      </c>
      <c r="F413" s="99">
        <v>3062288.8141673561</v>
      </c>
      <c r="G413" s="99">
        <v>78910.104705451085</v>
      </c>
      <c r="H413" s="243">
        <v>835110.09481466562</v>
      </c>
    </row>
    <row r="414" spans="2:8" ht="22.5" x14ac:dyDescent="0.2">
      <c r="B414" s="393" t="s">
        <v>77</v>
      </c>
      <c r="C414" s="250">
        <f>+C415</f>
        <v>4355350.2217368251</v>
      </c>
      <c r="D414" s="250">
        <f t="shared" ref="D414:H414" si="24">+D415</f>
        <v>1556015.7406153847</v>
      </c>
      <c r="E414" s="250">
        <f t="shared" si="24"/>
        <v>2799334.4811214404</v>
      </c>
      <c r="F414" s="250">
        <f t="shared" si="24"/>
        <v>1903768.575683973</v>
      </c>
      <c r="G414" s="250">
        <f t="shared" si="24"/>
        <v>572947.3704939991</v>
      </c>
      <c r="H414" s="251">
        <f t="shared" si="24"/>
        <v>322618.53494346829</v>
      </c>
    </row>
    <row r="415" spans="2:8" ht="22.5" x14ac:dyDescent="0.2">
      <c r="B415" s="267" t="s">
        <v>166</v>
      </c>
      <c r="C415" s="99">
        <v>4355350.2217368251</v>
      </c>
      <c r="D415" s="99">
        <v>1556015.7406153847</v>
      </c>
      <c r="E415" s="99">
        <v>2799334.4811214404</v>
      </c>
      <c r="F415" s="99">
        <v>1903768.575683973</v>
      </c>
      <c r="G415" s="99">
        <v>572947.3704939991</v>
      </c>
      <c r="H415" s="243">
        <v>322618.53494346829</v>
      </c>
    </row>
    <row r="416" spans="2:8" x14ac:dyDescent="0.2">
      <c r="B416" s="393" t="s">
        <v>78</v>
      </c>
      <c r="C416" s="250">
        <f>+C417+C418</f>
        <v>4021506.1677329689</v>
      </c>
      <c r="D416" s="250">
        <f t="shared" ref="D416:H416" si="25">+D417+D418</f>
        <v>1372826.8044159529</v>
      </c>
      <c r="E416" s="250">
        <f t="shared" si="25"/>
        <v>2648679.363317016</v>
      </c>
      <c r="F416" s="250">
        <f t="shared" si="25"/>
        <v>2103314.3871958097</v>
      </c>
      <c r="G416" s="250">
        <f t="shared" si="25"/>
        <v>62106.804211713075</v>
      </c>
      <c r="H416" s="251">
        <f t="shared" si="25"/>
        <v>483258.17190949351</v>
      </c>
    </row>
    <row r="417" spans="2:8" x14ac:dyDescent="0.2">
      <c r="B417" s="267" t="s">
        <v>167</v>
      </c>
      <c r="C417" s="99">
        <v>1580848.4235961311</v>
      </c>
      <c r="D417" s="99">
        <v>424544.40849219839</v>
      </c>
      <c r="E417" s="99">
        <v>1156304.0151039327</v>
      </c>
      <c r="F417" s="99">
        <v>823480.35749679245</v>
      </c>
      <c r="G417" s="99">
        <v>33891.580836591158</v>
      </c>
      <c r="H417" s="243">
        <v>298932.07677054912</v>
      </c>
    </row>
    <row r="418" spans="2:8" x14ac:dyDescent="0.2">
      <c r="B418" s="267" t="s">
        <v>168</v>
      </c>
      <c r="C418" s="99">
        <v>2440657.7441368378</v>
      </c>
      <c r="D418" s="99">
        <v>948282.39592375443</v>
      </c>
      <c r="E418" s="99">
        <v>1492375.3482130833</v>
      </c>
      <c r="F418" s="99">
        <v>1279834.0296990171</v>
      </c>
      <c r="G418" s="99">
        <v>28215.223375121917</v>
      </c>
      <c r="H418" s="243">
        <v>184326.09513894437</v>
      </c>
    </row>
    <row r="419" spans="2:8" ht="22.5" x14ac:dyDescent="0.2">
      <c r="B419" s="393" t="s">
        <v>79</v>
      </c>
      <c r="C419" s="250">
        <f>+C420</f>
        <v>5650089.5118645262</v>
      </c>
      <c r="D419" s="250">
        <f t="shared" ref="D419:H419" si="26">+D420</f>
        <v>2899102.5954231392</v>
      </c>
      <c r="E419" s="250">
        <f t="shared" si="26"/>
        <v>2750986.916441387</v>
      </c>
      <c r="F419" s="250">
        <f t="shared" si="26"/>
        <v>1682945.7009555432</v>
      </c>
      <c r="G419" s="250">
        <f t="shared" si="26"/>
        <v>59938.226153600583</v>
      </c>
      <c r="H419" s="251">
        <f t="shared" si="26"/>
        <v>1008102.9893322432</v>
      </c>
    </row>
    <row r="420" spans="2:8" x14ac:dyDescent="0.2">
      <c r="B420" s="267" t="s">
        <v>169</v>
      </c>
      <c r="C420" s="99">
        <v>5650089.5118645262</v>
      </c>
      <c r="D420" s="99">
        <v>2899102.5954231392</v>
      </c>
      <c r="E420" s="99">
        <v>2750986.916441387</v>
      </c>
      <c r="F420" s="99">
        <v>1682945.7009555432</v>
      </c>
      <c r="G420" s="99">
        <v>59938.226153600583</v>
      </c>
      <c r="H420" s="243">
        <v>1008102.9893322432</v>
      </c>
    </row>
    <row r="421" spans="2:8" ht="22.5" x14ac:dyDescent="0.2">
      <c r="B421" s="393" t="s">
        <v>108</v>
      </c>
      <c r="C421" s="250">
        <f>+C422</f>
        <v>2853371.1637505144</v>
      </c>
      <c r="D421" s="250">
        <f t="shared" ref="D421:H421" si="27">+D422</f>
        <v>1241216.4562314737</v>
      </c>
      <c r="E421" s="250">
        <f t="shared" si="27"/>
        <v>1612154.7075190407</v>
      </c>
      <c r="F421" s="250">
        <f t="shared" si="27"/>
        <v>525605.30739097635</v>
      </c>
      <c r="G421" s="250">
        <f t="shared" si="27"/>
        <v>39486.009247937633</v>
      </c>
      <c r="H421" s="251">
        <f t="shared" si="27"/>
        <v>1047063.3908801266</v>
      </c>
    </row>
    <row r="422" spans="2:8" ht="22.5" x14ac:dyDescent="0.2">
      <c r="B422" s="267" t="s">
        <v>170</v>
      </c>
      <c r="C422" s="99">
        <v>2853371.1637505144</v>
      </c>
      <c r="D422" s="99">
        <v>1241216.4562314737</v>
      </c>
      <c r="E422" s="99">
        <v>1612154.7075190407</v>
      </c>
      <c r="F422" s="99">
        <v>525605.30739097635</v>
      </c>
      <c r="G422" s="99">
        <v>39486.009247937633</v>
      </c>
      <c r="H422" s="243">
        <v>1047063.3908801266</v>
      </c>
    </row>
    <row r="423" spans="2:8" x14ac:dyDescent="0.2">
      <c r="B423" s="393" t="s">
        <v>109</v>
      </c>
      <c r="C423" s="250">
        <f>+C424</f>
        <v>250952.47867491393</v>
      </c>
      <c r="D423" s="250">
        <f t="shared" ref="D423:H423" si="28">+D424</f>
        <v>0</v>
      </c>
      <c r="E423" s="250">
        <f t="shared" si="28"/>
        <v>250952.47867491393</v>
      </c>
      <c r="F423" s="250">
        <f t="shared" si="28"/>
        <v>250952.47867491393</v>
      </c>
      <c r="G423" s="250">
        <f t="shared" si="28"/>
        <v>0</v>
      </c>
      <c r="H423" s="251">
        <f t="shared" si="28"/>
        <v>0</v>
      </c>
    </row>
    <row r="424" spans="2:8" x14ac:dyDescent="0.2">
      <c r="B424" s="267" t="s">
        <v>171</v>
      </c>
      <c r="C424" s="99">
        <v>250952.47867491393</v>
      </c>
      <c r="D424" s="99">
        <v>0</v>
      </c>
      <c r="E424" s="99">
        <v>250952.47867491393</v>
      </c>
      <c r="F424" s="99">
        <v>250952.47867491393</v>
      </c>
      <c r="G424" s="99">
        <v>0</v>
      </c>
      <c r="H424" s="243">
        <v>0</v>
      </c>
    </row>
    <row r="425" spans="2:8" x14ac:dyDescent="0.2">
      <c r="B425" s="393" t="s">
        <v>81</v>
      </c>
      <c r="C425" s="250">
        <f t="shared" ref="C425:H425" si="29">+C423+C421+C419+C416+C414+C412+C410+C408+C406+C404+C402+C397+C394+C390+C386+C383+C362+C360+C354</f>
        <v>108203758.42812555</v>
      </c>
      <c r="D425" s="250">
        <f t="shared" si="29"/>
        <v>51532418.538788974</v>
      </c>
      <c r="E425" s="250">
        <f t="shared" si="29"/>
        <v>56671339.889336571</v>
      </c>
      <c r="F425" s="250">
        <f t="shared" si="29"/>
        <v>23774800.593499634</v>
      </c>
      <c r="G425" s="250">
        <f t="shared" si="29"/>
        <v>2480468.0950229974</v>
      </c>
      <c r="H425" s="251">
        <f t="shared" si="29"/>
        <v>30416071.200813945</v>
      </c>
    </row>
    <row r="426" spans="2:8" x14ac:dyDescent="0.2">
      <c r="B426" s="267"/>
      <c r="C426" s="99"/>
      <c r="D426" s="99"/>
      <c r="E426" s="99"/>
      <c r="F426" s="99"/>
      <c r="G426" s="99"/>
      <c r="H426" s="243"/>
    </row>
    <row r="427" spans="2:8" x14ac:dyDescent="0.2">
      <c r="B427" s="267" t="s">
        <v>59</v>
      </c>
      <c r="C427" s="99"/>
      <c r="D427" s="99"/>
      <c r="E427" s="99">
        <v>5667133.9889336573</v>
      </c>
      <c r="F427" s="99"/>
      <c r="G427" s="99"/>
      <c r="H427" s="243"/>
    </row>
    <row r="428" spans="2:8" x14ac:dyDescent="0.2">
      <c r="B428" s="267"/>
      <c r="C428" s="99"/>
      <c r="D428" s="99"/>
      <c r="E428" s="99"/>
      <c r="F428" s="99"/>
      <c r="G428" s="99"/>
      <c r="H428" s="243"/>
    </row>
    <row r="429" spans="2:8" x14ac:dyDescent="0.2">
      <c r="B429" s="393" t="s">
        <v>82</v>
      </c>
      <c r="C429" s="250"/>
      <c r="D429" s="250"/>
      <c r="E429" s="250">
        <f>+E425+E427</f>
        <v>62338473.878270231</v>
      </c>
      <c r="F429" s="250"/>
      <c r="G429" s="250"/>
      <c r="H429" s="251"/>
    </row>
    <row r="430" spans="2:8" x14ac:dyDescent="0.2">
      <c r="B430" s="399"/>
      <c r="C430" s="260"/>
      <c r="D430" s="260"/>
      <c r="E430" s="260"/>
      <c r="F430" s="260"/>
      <c r="G430" s="260"/>
      <c r="H430" s="261"/>
    </row>
    <row r="431" spans="2:8" x14ac:dyDescent="0.2">
      <c r="B431" s="350" t="s">
        <v>26</v>
      </c>
      <c r="C431" s="63"/>
      <c r="D431" s="63"/>
      <c r="E431" s="63"/>
      <c r="F431" s="63"/>
      <c r="G431" s="63"/>
      <c r="H431" s="351"/>
    </row>
    <row r="432" spans="2:8" x14ac:dyDescent="0.2">
      <c r="B432" s="190"/>
      <c r="C432" s="21"/>
      <c r="D432" s="21"/>
      <c r="E432" s="21"/>
      <c r="F432" s="21"/>
      <c r="G432" s="21"/>
      <c r="H432" s="191"/>
    </row>
    <row r="433" spans="2:8" x14ac:dyDescent="0.2">
      <c r="B433" s="190"/>
      <c r="C433" s="21"/>
      <c r="D433" s="21"/>
      <c r="E433" s="21"/>
      <c r="F433" s="21"/>
      <c r="G433" s="21"/>
      <c r="H433" s="191"/>
    </row>
    <row r="434" spans="2:8" x14ac:dyDescent="0.2">
      <c r="B434" s="367" t="s">
        <v>172</v>
      </c>
      <c r="C434" s="117"/>
      <c r="D434" s="117"/>
      <c r="E434" s="117"/>
      <c r="F434" s="117"/>
      <c r="G434" s="117"/>
      <c r="H434" s="291"/>
    </row>
    <row r="435" spans="2:8" ht="24" customHeight="1" x14ac:dyDescent="0.2">
      <c r="B435" s="368" t="s">
        <v>243</v>
      </c>
      <c r="C435" s="369"/>
      <c r="D435" s="369"/>
      <c r="E435" s="369"/>
      <c r="F435" s="369"/>
      <c r="G435" s="369"/>
      <c r="H435" s="370"/>
    </row>
    <row r="436" spans="2:8" x14ac:dyDescent="0.2">
      <c r="B436" s="371">
        <v>2016</v>
      </c>
      <c r="C436" s="372"/>
      <c r="D436" s="372"/>
      <c r="E436" s="372"/>
      <c r="F436" s="372"/>
      <c r="G436" s="372"/>
      <c r="H436" s="373"/>
    </row>
    <row r="437" spans="2:8" x14ac:dyDescent="0.2">
      <c r="B437" s="338"/>
      <c r="C437" s="141"/>
      <c r="D437" s="141"/>
      <c r="E437" s="141"/>
      <c r="F437" s="141"/>
      <c r="G437" s="141"/>
      <c r="H437" s="342" t="s">
        <v>97</v>
      </c>
    </row>
    <row r="438" spans="2:8" ht="56.25" x14ac:dyDescent="0.2">
      <c r="B438" s="428" t="s">
        <v>98</v>
      </c>
      <c r="C438" s="429" t="s">
        <v>54</v>
      </c>
      <c r="D438" s="429" t="s">
        <v>99</v>
      </c>
      <c r="E438" s="429" t="s">
        <v>100</v>
      </c>
      <c r="F438" s="429" t="s">
        <v>101</v>
      </c>
      <c r="G438" s="429" t="s">
        <v>102</v>
      </c>
      <c r="H438" s="430" t="s">
        <v>103</v>
      </c>
    </row>
    <row r="439" spans="2:8" x14ac:dyDescent="0.2">
      <c r="B439" s="388"/>
      <c r="C439" s="297"/>
      <c r="D439" s="297"/>
      <c r="E439" s="297"/>
      <c r="F439" s="297"/>
      <c r="G439" s="297"/>
      <c r="H439" s="389"/>
    </row>
    <row r="440" spans="2:8" x14ac:dyDescent="0.2">
      <c r="B440" s="393" t="s">
        <v>65</v>
      </c>
      <c r="C440" s="250">
        <f>SUM(C441:C445)</f>
        <v>616223.46367921191</v>
      </c>
      <c r="D440" s="250">
        <f t="shared" ref="D440:H440" si="30">SUM(D441:D445)</f>
        <v>335669.28951562854</v>
      </c>
      <c r="E440" s="250">
        <f t="shared" si="30"/>
        <v>280554.17416358343</v>
      </c>
      <c r="F440" s="250">
        <f t="shared" si="30"/>
        <v>55017.672478744047</v>
      </c>
      <c r="G440" s="250">
        <f t="shared" si="30"/>
        <v>11788.806902199321</v>
      </c>
      <c r="H440" s="251">
        <f t="shared" si="30"/>
        <v>213747.69478264</v>
      </c>
    </row>
    <row r="441" spans="2:8" x14ac:dyDescent="0.2">
      <c r="B441" s="270" t="s">
        <v>120</v>
      </c>
      <c r="C441" s="99">
        <v>71339.601845289784</v>
      </c>
      <c r="D441" s="99">
        <v>21739.052711756525</v>
      </c>
      <c r="E441" s="99">
        <v>49600.549133533263</v>
      </c>
      <c r="F441" s="99">
        <v>19659.588320077855</v>
      </c>
      <c r="G441" s="99">
        <v>150.4990975102927</v>
      </c>
      <c r="H441" s="243">
        <v>29790.461715945115</v>
      </c>
    </row>
    <row r="442" spans="2:8" x14ac:dyDescent="0.2">
      <c r="B442" s="270" t="s">
        <v>121</v>
      </c>
      <c r="C442" s="99">
        <v>479975.2563335154</v>
      </c>
      <c r="D442" s="99">
        <v>284366.226820354</v>
      </c>
      <c r="E442" s="99">
        <v>195609.0295131614</v>
      </c>
      <c r="F442" s="99">
        <v>15953.298741924618</v>
      </c>
      <c r="G442" s="99">
        <v>10978.726554834382</v>
      </c>
      <c r="H442" s="243">
        <v>168677.00421640242</v>
      </c>
    </row>
    <row r="443" spans="2:8" x14ac:dyDescent="0.2">
      <c r="B443" s="270" t="s">
        <v>122</v>
      </c>
      <c r="C443" s="99">
        <v>48381.744071247798</v>
      </c>
      <c r="D443" s="99">
        <v>22475.996717737631</v>
      </c>
      <c r="E443" s="99">
        <v>25905.747353510167</v>
      </c>
      <c r="F443" s="99">
        <v>12772.780434809418</v>
      </c>
      <c r="G443" s="99">
        <v>617.23469366081929</v>
      </c>
      <c r="H443" s="243">
        <v>12515.73222503993</v>
      </c>
    </row>
    <row r="444" spans="2:8" x14ac:dyDescent="0.2">
      <c r="B444" s="270" t="s">
        <v>123</v>
      </c>
      <c r="C444" s="99">
        <v>16461.905429158909</v>
      </c>
      <c r="D444" s="99">
        <v>7057.7984222911145</v>
      </c>
      <c r="E444" s="99">
        <v>9404.1070068677946</v>
      </c>
      <c r="F444" s="99">
        <v>6621.7643136243378</v>
      </c>
      <c r="G444" s="99">
        <v>42.346556193828604</v>
      </c>
      <c r="H444" s="243">
        <v>2739.996137049628</v>
      </c>
    </row>
    <row r="445" spans="2:8" x14ac:dyDescent="0.2">
      <c r="B445" s="270" t="s">
        <v>124</v>
      </c>
      <c r="C445" s="99">
        <v>64.956000000000003</v>
      </c>
      <c r="D445" s="99">
        <v>30.214843489242675</v>
      </c>
      <c r="E445" s="99">
        <v>34.741156510757328</v>
      </c>
      <c r="F445" s="99">
        <v>10.240668307821275</v>
      </c>
      <c r="G445" s="99">
        <v>0</v>
      </c>
      <c r="H445" s="243">
        <v>24.500488202936054</v>
      </c>
    </row>
    <row r="446" spans="2:8" x14ac:dyDescent="0.2">
      <c r="B446" s="393" t="s">
        <v>66</v>
      </c>
      <c r="C446" s="250">
        <f>+C447</f>
        <v>123556.74428013986</v>
      </c>
      <c r="D446" s="250">
        <f t="shared" ref="D446:H446" si="31">+D447</f>
        <v>52950.373927281122</v>
      </c>
      <c r="E446" s="250">
        <f t="shared" si="31"/>
        <v>70606.370352858736</v>
      </c>
      <c r="F446" s="250">
        <f t="shared" si="31"/>
        <v>7283.2486598655787</v>
      </c>
      <c r="G446" s="250">
        <f t="shared" si="31"/>
        <v>1060.693336716814</v>
      </c>
      <c r="H446" s="251">
        <f t="shared" si="31"/>
        <v>62262.428356276338</v>
      </c>
    </row>
    <row r="447" spans="2:8" x14ac:dyDescent="0.2">
      <c r="B447" s="270" t="s">
        <v>125</v>
      </c>
      <c r="C447" s="99">
        <v>123556.74428013986</v>
      </c>
      <c r="D447" s="99">
        <v>52950.373927281122</v>
      </c>
      <c r="E447" s="99">
        <v>70606.370352858736</v>
      </c>
      <c r="F447" s="99">
        <v>7283.2486598655787</v>
      </c>
      <c r="G447" s="99">
        <v>1060.693336716814</v>
      </c>
      <c r="H447" s="243">
        <v>62262.428356276338</v>
      </c>
    </row>
    <row r="448" spans="2:8" x14ac:dyDescent="0.2">
      <c r="B448" s="393" t="s">
        <v>67</v>
      </c>
      <c r="C448" s="250">
        <f t="shared" ref="C448:H448" si="32">SUM(C449:C468)</f>
        <v>24431346.316825345</v>
      </c>
      <c r="D448" s="250">
        <f t="shared" si="32"/>
        <v>16479652.609803738</v>
      </c>
      <c r="E448" s="250">
        <f t="shared" si="32"/>
        <v>7951693.7070216052</v>
      </c>
      <c r="F448" s="250">
        <f t="shared" si="32"/>
        <v>2790704.6113728755</v>
      </c>
      <c r="G448" s="250">
        <f t="shared" si="32"/>
        <v>260917.57343971494</v>
      </c>
      <c r="H448" s="251">
        <f t="shared" si="32"/>
        <v>4900071.5222090147</v>
      </c>
    </row>
    <row r="449" spans="2:8" x14ac:dyDescent="0.2">
      <c r="B449" s="390" t="s">
        <v>126</v>
      </c>
      <c r="C449" s="99">
        <v>7717325.0288471878</v>
      </c>
      <c r="D449" s="99">
        <v>5868170.4974971665</v>
      </c>
      <c r="E449" s="99">
        <v>1849154.5313500213</v>
      </c>
      <c r="F449" s="99">
        <v>637468.43758374359</v>
      </c>
      <c r="G449" s="99">
        <v>61555.827884660212</v>
      </c>
      <c r="H449" s="243">
        <v>1150130.2658816176</v>
      </c>
    </row>
    <row r="450" spans="2:8" x14ac:dyDescent="0.2">
      <c r="B450" s="378" t="s">
        <v>127</v>
      </c>
      <c r="C450" s="99">
        <v>1412823.1288252883</v>
      </c>
      <c r="D450" s="99">
        <v>696044.82910955802</v>
      </c>
      <c r="E450" s="99">
        <v>716778.29971573025</v>
      </c>
      <c r="F450" s="99">
        <v>115733.76975062181</v>
      </c>
      <c r="G450" s="99">
        <v>23515.869666098668</v>
      </c>
      <c r="H450" s="243">
        <v>577528.66029900988</v>
      </c>
    </row>
    <row r="451" spans="2:8" x14ac:dyDescent="0.2">
      <c r="B451" s="378" t="s">
        <v>128</v>
      </c>
      <c r="C451" s="99">
        <v>372313.69322062552</v>
      </c>
      <c r="D451" s="99">
        <v>214684.36309358629</v>
      </c>
      <c r="E451" s="99">
        <v>157629.33012703923</v>
      </c>
      <c r="F451" s="99">
        <v>62599.594619585063</v>
      </c>
      <c r="G451" s="99">
        <v>5590.3419037535705</v>
      </c>
      <c r="H451" s="243">
        <v>89439.393603700606</v>
      </c>
    </row>
    <row r="452" spans="2:8" x14ac:dyDescent="0.2">
      <c r="B452" s="378" t="s">
        <v>129</v>
      </c>
      <c r="C452" s="99">
        <v>4267559.2662011171</v>
      </c>
      <c r="D452" s="99">
        <v>2440561.9997155303</v>
      </c>
      <c r="E452" s="99">
        <v>1826997.2664855868</v>
      </c>
      <c r="F452" s="99">
        <v>760214.08589268394</v>
      </c>
      <c r="G452" s="99">
        <v>42105.843014463258</v>
      </c>
      <c r="H452" s="243">
        <v>1024677.3375784396</v>
      </c>
    </row>
    <row r="453" spans="2:8" ht="45" x14ac:dyDescent="0.2">
      <c r="B453" s="378" t="s">
        <v>130</v>
      </c>
      <c r="C453" s="99">
        <v>521913.26234157302</v>
      </c>
      <c r="D453" s="99">
        <v>326394.36054990784</v>
      </c>
      <c r="E453" s="99">
        <v>195518.90179166518</v>
      </c>
      <c r="F453" s="99">
        <v>93174.785814716044</v>
      </c>
      <c r="G453" s="99">
        <v>5811.6990383344073</v>
      </c>
      <c r="H453" s="243">
        <v>96532.416938614726</v>
      </c>
    </row>
    <row r="454" spans="2:8" ht="33.75" x14ac:dyDescent="0.2">
      <c r="B454" s="378" t="s">
        <v>131</v>
      </c>
      <c r="C454" s="99">
        <v>399940.94106328144</v>
      </c>
      <c r="D454" s="99">
        <v>253970.13093460517</v>
      </c>
      <c r="E454" s="99">
        <v>145970.81012867627</v>
      </c>
      <c r="F454" s="99">
        <v>43010.38588482757</v>
      </c>
      <c r="G454" s="99">
        <v>4085.4628069212577</v>
      </c>
      <c r="H454" s="243">
        <v>98874.961436927435</v>
      </c>
    </row>
    <row r="455" spans="2:8" x14ac:dyDescent="0.2">
      <c r="B455" s="378" t="s">
        <v>132</v>
      </c>
      <c r="C455" s="99">
        <v>511179.60800437903</v>
      </c>
      <c r="D455" s="99">
        <v>356676.13321542391</v>
      </c>
      <c r="E455" s="99">
        <v>154503.47478895512</v>
      </c>
      <c r="F455" s="99">
        <v>45044.611270575544</v>
      </c>
      <c r="G455" s="99">
        <v>4522.1499796597818</v>
      </c>
      <c r="H455" s="243">
        <v>104936.71353871979</v>
      </c>
    </row>
    <row r="456" spans="2:8" ht="22.5" x14ac:dyDescent="0.2">
      <c r="B456" s="378" t="s">
        <v>133</v>
      </c>
      <c r="C456" s="99">
        <v>445986.64924952696</v>
      </c>
      <c r="D456" s="99">
        <v>246653.1480218686</v>
      </c>
      <c r="E456" s="99">
        <v>199333.50122765836</v>
      </c>
      <c r="F456" s="99">
        <v>69256.580674821555</v>
      </c>
      <c r="G456" s="99">
        <v>8196.1725753363698</v>
      </c>
      <c r="H456" s="243">
        <v>121880.74797750043</v>
      </c>
    </row>
    <row r="457" spans="2:8" ht="22.5" x14ac:dyDescent="0.2">
      <c r="B457" s="378" t="s">
        <v>134</v>
      </c>
      <c r="C457" s="99">
        <v>2164136.4882316915</v>
      </c>
      <c r="D457" s="99">
        <v>1677857.9149695039</v>
      </c>
      <c r="E457" s="99">
        <v>486278.57326218765</v>
      </c>
      <c r="F457" s="99">
        <v>113543.5354279985</v>
      </c>
      <c r="G457" s="99">
        <v>20611.832320499379</v>
      </c>
      <c r="H457" s="243">
        <v>352123.20551368978</v>
      </c>
    </row>
    <row r="458" spans="2:8" x14ac:dyDescent="0.2">
      <c r="B458" s="378" t="s">
        <v>135</v>
      </c>
      <c r="C458" s="99">
        <v>827897.48813195829</v>
      </c>
      <c r="D458" s="99">
        <v>520466.29280399188</v>
      </c>
      <c r="E458" s="99">
        <v>307431.19532796642</v>
      </c>
      <c r="F458" s="99">
        <v>96510.077268606634</v>
      </c>
      <c r="G458" s="99">
        <v>10336.467394270727</v>
      </c>
      <c r="H458" s="243">
        <v>200584.65066508905</v>
      </c>
    </row>
    <row r="459" spans="2:8" ht="22.5" x14ac:dyDescent="0.2">
      <c r="B459" s="378" t="s">
        <v>136</v>
      </c>
      <c r="C459" s="99">
        <v>221150.99036399423</v>
      </c>
      <c r="D459" s="99">
        <v>130256.24411170441</v>
      </c>
      <c r="E459" s="99">
        <v>90894.746252289828</v>
      </c>
      <c r="F459" s="99">
        <v>44825.02558731474</v>
      </c>
      <c r="G459" s="99">
        <v>3881.0617378011402</v>
      </c>
      <c r="H459" s="243">
        <v>42188.65892717395</v>
      </c>
    </row>
    <row r="460" spans="2:8" x14ac:dyDescent="0.2">
      <c r="B460" s="378" t="s">
        <v>137</v>
      </c>
      <c r="C460" s="99">
        <v>647913.5198990379</v>
      </c>
      <c r="D460" s="99">
        <v>492665.82820483332</v>
      </c>
      <c r="E460" s="99">
        <v>155247.69169420458</v>
      </c>
      <c r="F460" s="99">
        <v>83785.335044191859</v>
      </c>
      <c r="G460" s="99">
        <v>10131.208057270736</v>
      </c>
      <c r="H460" s="243">
        <v>61331.148592741985</v>
      </c>
    </row>
    <row r="461" spans="2:8" x14ac:dyDescent="0.2">
      <c r="B461" s="378" t="s">
        <v>138</v>
      </c>
      <c r="C461" s="99">
        <v>503104.78303805587</v>
      </c>
      <c r="D461" s="99">
        <v>252702.73819167606</v>
      </c>
      <c r="E461" s="99">
        <v>250402.04484637981</v>
      </c>
      <c r="F461" s="99">
        <v>50324.844711496698</v>
      </c>
      <c r="G461" s="99">
        <v>3984.1913936030869</v>
      </c>
      <c r="H461" s="243">
        <v>196093.00874128003</v>
      </c>
    </row>
    <row r="462" spans="2:8" x14ac:dyDescent="0.2">
      <c r="B462" s="378" t="s">
        <v>139</v>
      </c>
      <c r="C462" s="99">
        <v>2324714.7355554793</v>
      </c>
      <c r="D462" s="99">
        <v>1807286.9977479258</v>
      </c>
      <c r="E462" s="99">
        <v>517427.73780755349</v>
      </c>
      <c r="F462" s="99">
        <v>284453.39763305569</v>
      </c>
      <c r="G462" s="99">
        <v>25707.533127780905</v>
      </c>
      <c r="H462" s="243">
        <v>207266.80704671689</v>
      </c>
    </row>
    <row r="463" spans="2:8" ht="22.5" x14ac:dyDescent="0.2">
      <c r="B463" s="378" t="s">
        <v>140</v>
      </c>
      <c r="C463" s="99">
        <v>661715.79826906766</v>
      </c>
      <c r="D463" s="99">
        <v>381843.96060760156</v>
      </c>
      <c r="E463" s="99">
        <v>279871.8376614661</v>
      </c>
      <c r="F463" s="99">
        <v>125970.15806985548</v>
      </c>
      <c r="G463" s="99">
        <v>10109.641904896394</v>
      </c>
      <c r="H463" s="243">
        <v>143792.03768671423</v>
      </c>
    </row>
    <row r="464" spans="2:8" ht="45" x14ac:dyDescent="0.2">
      <c r="B464" s="378" t="s">
        <v>141</v>
      </c>
      <c r="C464" s="99">
        <v>920501.97099608893</v>
      </c>
      <c r="D464" s="99">
        <v>533032.75652831374</v>
      </c>
      <c r="E464" s="99">
        <v>387469.21446777519</v>
      </c>
      <c r="F464" s="99">
        <v>94985.776908538319</v>
      </c>
      <c r="G464" s="99">
        <v>13920.665283800276</v>
      </c>
      <c r="H464" s="243">
        <v>278562.77227543661</v>
      </c>
    </row>
    <row r="465" spans="2:8" x14ac:dyDescent="0.2">
      <c r="B465" s="378" t="s">
        <v>142</v>
      </c>
      <c r="C465" s="99">
        <v>141357.96366589639</v>
      </c>
      <c r="D465" s="99">
        <v>89046.707866870667</v>
      </c>
      <c r="E465" s="99">
        <v>52311.255799025719</v>
      </c>
      <c r="F465" s="99">
        <v>22869.876055025048</v>
      </c>
      <c r="G465" s="99">
        <v>2179.3073308389244</v>
      </c>
      <c r="H465" s="243">
        <v>27262.072413161746</v>
      </c>
    </row>
    <row r="466" spans="2:8" x14ac:dyDescent="0.2">
      <c r="B466" s="378" t="s">
        <v>143</v>
      </c>
      <c r="C466" s="99">
        <v>98656.239640916217</v>
      </c>
      <c r="D466" s="99">
        <v>50668.524917417271</v>
      </c>
      <c r="E466" s="99">
        <v>47987.714723498946</v>
      </c>
      <c r="F466" s="99">
        <v>10764.149606793377</v>
      </c>
      <c r="G466" s="99">
        <v>1220.663650007097</v>
      </c>
      <c r="H466" s="243">
        <v>36002.901466698473</v>
      </c>
    </row>
    <row r="467" spans="2:8" x14ac:dyDescent="0.2">
      <c r="B467" s="378" t="s">
        <v>144</v>
      </c>
      <c r="C467" s="99">
        <v>9468.3934505738343</v>
      </c>
      <c r="D467" s="99">
        <v>6659.9556741211627</v>
      </c>
      <c r="E467" s="99">
        <v>2808.4377764526716</v>
      </c>
      <c r="F467" s="99">
        <v>858.77466899099068</v>
      </c>
      <c r="G467" s="99">
        <v>171.37719696188219</v>
      </c>
      <c r="H467" s="243">
        <v>1778.2859104997988</v>
      </c>
    </row>
    <row r="468" spans="2:8" x14ac:dyDescent="0.2">
      <c r="B468" s="269" t="s">
        <v>145</v>
      </c>
      <c r="C468" s="99">
        <v>261686.3678296041</v>
      </c>
      <c r="D468" s="99">
        <v>134009.22604213073</v>
      </c>
      <c r="E468" s="99">
        <v>127677.14178747337</v>
      </c>
      <c r="F468" s="99">
        <v>35311.408899433656</v>
      </c>
      <c r="G468" s="99">
        <v>3280.2571727568757</v>
      </c>
      <c r="H468" s="243">
        <v>89085.475715282853</v>
      </c>
    </row>
    <row r="469" spans="2:8" x14ac:dyDescent="0.2">
      <c r="B469" s="398" t="s">
        <v>104</v>
      </c>
      <c r="C469" s="250">
        <f>+C470+C471</f>
        <v>2769308.7276543011</v>
      </c>
      <c r="D469" s="250">
        <f t="shared" ref="D469:H469" si="33">+D470+D471</f>
        <v>1357686.2885998418</v>
      </c>
      <c r="E469" s="250">
        <f t="shared" si="33"/>
        <v>1411622.4390544593</v>
      </c>
      <c r="F469" s="250">
        <f t="shared" si="33"/>
        <v>343424.77461632964</v>
      </c>
      <c r="G469" s="250">
        <f t="shared" si="33"/>
        <v>44371.715350875806</v>
      </c>
      <c r="H469" s="251">
        <f t="shared" si="33"/>
        <v>1023825.9490872538</v>
      </c>
    </row>
    <row r="470" spans="2:8" ht="22.5" x14ac:dyDescent="0.2">
      <c r="B470" s="270" t="s">
        <v>146</v>
      </c>
      <c r="C470" s="99">
        <v>2134121.26673254</v>
      </c>
      <c r="D470" s="99">
        <v>919389.91931067151</v>
      </c>
      <c r="E470" s="99">
        <v>1214731.3474218685</v>
      </c>
      <c r="F470" s="99">
        <v>308668.07654481824</v>
      </c>
      <c r="G470" s="99">
        <v>33082.192057630695</v>
      </c>
      <c r="H470" s="243">
        <v>872981.07881941949</v>
      </c>
    </row>
    <row r="471" spans="2:8" x14ac:dyDescent="0.2">
      <c r="B471" s="270" t="s">
        <v>147</v>
      </c>
      <c r="C471" s="99">
        <v>635187.460921761</v>
      </c>
      <c r="D471" s="99">
        <v>438296.36928917014</v>
      </c>
      <c r="E471" s="99">
        <v>196891.09163259086</v>
      </c>
      <c r="F471" s="99">
        <v>34756.698071511411</v>
      </c>
      <c r="G471" s="99">
        <v>11289.523293245113</v>
      </c>
      <c r="H471" s="243">
        <v>150844.87026783434</v>
      </c>
    </row>
    <row r="472" spans="2:8" ht="22.5" x14ac:dyDescent="0.2">
      <c r="B472" s="271" t="s">
        <v>105</v>
      </c>
      <c r="C472" s="250">
        <f>+C473+C474+C475</f>
        <v>902429.55506863771</v>
      </c>
      <c r="D472" s="250">
        <f t="shared" ref="D472:H472" si="34">+D473+D474+D475</f>
        <v>348471.32788327598</v>
      </c>
      <c r="E472" s="250">
        <f t="shared" si="34"/>
        <v>553958.22718536167</v>
      </c>
      <c r="F472" s="250">
        <f t="shared" si="34"/>
        <v>149382.46687151663</v>
      </c>
      <c r="G472" s="250">
        <f t="shared" si="34"/>
        <v>28759.021004741313</v>
      </c>
      <c r="H472" s="251">
        <f t="shared" si="34"/>
        <v>375816.73930910375</v>
      </c>
    </row>
    <row r="473" spans="2:8" x14ac:dyDescent="0.2">
      <c r="B473" s="270" t="s">
        <v>148</v>
      </c>
      <c r="C473" s="99">
        <v>330744.16140092921</v>
      </c>
      <c r="D473" s="99">
        <v>132590.12228065982</v>
      </c>
      <c r="E473" s="99">
        <v>198154.03912026939</v>
      </c>
      <c r="F473" s="99">
        <v>73526.344372675158</v>
      </c>
      <c r="G473" s="99">
        <v>8968.0011215945251</v>
      </c>
      <c r="H473" s="243">
        <v>115659.6936259997</v>
      </c>
    </row>
    <row r="474" spans="2:8" x14ac:dyDescent="0.2">
      <c r="B474" s="270" t="s">
        <v>149</v>
      </c>
      <c r="C474" s="99">
        <v>318268.24106148363</v>
      </c>
      <c r="D474" s="99">
        <v>47698.551128925203</v>
      </c>
      <c r="E474" s="99">
        <v>270569.68993255845</v>
      </c>
      <c r="F474" s="99">
        <v>30176.999229531797</v>
      </c>
      <c r="G474" s="99">
        <v>9388.9448521291652</v>
      </c>
      <c r="H474" s="243">
        <v>231003.74585089748</v>
      </c>
    </row>
    <row r="475" spans="2:8" ht="22.5" x14ac:dyDescent="0.2">
      <c r="B475" s="270" t="s">
        <v>150</v>
      </c>
      <c r="C475" s="99">
        <v>253417.15260622484</v>
      </c>
      <c r="D475" s="99">
        <v>168182.65447369096</v>
      </c>
      <c r="E475" s="99">
        <v>85234.498132533889</v>
      </c>
      <c r="F475" s="99">
        <v>45679.123269309683</v>
      </c>
      <c r="G475" s="99">
        <v>10402.075031017624</v>
      </c>
      <c r="H475" s="243">
        <v>29153.299832206583</v>
      </c>
    </row>
    <row r="476" spans="2:8" x14ac:dyDescent="0.2">
      <c r="B476" s="271" t="s">
        <v>69</v>
      </c>
      <c r="C476" s="250">
        <f>+C477+C478+C479</f>
        <v>10135338.802935153</v>
      </c>
      <c r="D476" s="250">
        <f t="shared" ref="D476:H476" si="35">+D477+D478+D479</f>
        <v>5921430.4575124383</v>
      </c>
      <c r="E476" s="250">
        <f t="shared" si="35"/>
        <v>4213908.345422714</v>
      </c>
      <c r="F476" s="250">
        <f t="shared" si="35"/>
        <v>1129733.0452931679</v>
      </c>
      <c r="G476" s="250">
        <f t="shared" si="35"/>
        <v>84919.140525831972</v>
      </c>
      <c r="H476" s="251">
        <f t="shared" si="35"/>
        <v>2999256.159603714</v>
      </c>
    </row>
    <row r="477" spans="2:8" x14ac:dyDescent="0.2">
      <c r="B477" s="270" t="s">
        <v>151</v>
      </c>
      <c r="C477" s="99">
        <v>5110313.3695645258</v>
      </c>
      <c r="D477" s="99">
        <v>2842216.1654925286</v>
      </c>
      <c r="E477" s="99">
        <v>2268097.2040719972</v>
      </c>
      <c r="F477" s="99">
        <v>573229.78943805886</v>
      </c>
      <c r="G477" s="99">
        <v>41324.65979359534</v>
      </c>
      <c r="H477" s="243">
        <v>1653542.754840343</v>
      </c>
    </row>
    <row r="478" spans="2:8" x14ac:dyDescent="0.2">
      <c r="B478" s="270" t="s">
        <v>152</v>
      </c>
      <c r="C478" s="99">
        <v>1960579.0042633663</v>
      </c>
      <c r="D478" s="99">
        <v>1264498.7509635994</v>
      </c>
      <c r="E478" s="99">
        <v>696080.25329976692</v>
      </c>
      <c r="F478" s="99">
        <v>218330.3080847825</v>
      </c>
      <c r="G478" s="99">
        <v>18672.543864617586</v>
      </c>
      <c r="H478" s="243">
        <v>459077.40135036682</v>
      </c>
    </row>
    <row r="479" spans="2:8" ht="22.5" x14ac:dyDescent="0.2">
      <c r="B479" s="270" t="s">
        <v>153</v>
      </c>
      <c r="C479" s="99">
        <v>3064446.4291072609</v>
      </c>
      <c r="D479" s="99">
        <v>1814715.5410563108</v>
      </c>
      <c r="E479" s="99">
        <v>1249730.8880509501</v>
      </c>
      <c r="F479" s="99">
        <v>338172.94777032663</v>
      </c>
      <c r="G479" s="99">
        <v>24921.93686761905</v>
      </c>
      <c r="H479" s="243">
        <v>886636.00341300445</v>
      </c>
    </row>
    <row r="480" spans="2:8" ht="22.5" x14ac:dyDescent="0.2">
      <c r="B480" s="271" t="s">
        <v>70</v>
      </c>
      <c r="C480" s="250">
        <f>SUM(C481:C482)</f>
        <v>14441509.821372857</v>
      </c>
      <c r="D480" s="250">
        <f t="shared" ref="D480:H480" si="36">SUM(D481:D482)</f>
        <v>6807259.1830449086</v>
      </c>
      <c r="E480" s="250">
        <f t="shared" si="36"/>
        <v>7634250.6383279478</v>
      </c>
      <c r="F480" s="250">
        <f t="shared" si="36"/>
        <v>3814767.8576264884</v>
      </c>
      <c r="G480" s="250">
        <f t="shared" si="36"/>
        <v>507162.10956478375</v>
      </c>
      <c r="H480" s="251">
        <f t="shared" si="36"/>
        <v>3312320.6711366759</v>
      </c>
    </row>
    <row r="481" spans="2:8" x14ac:dyDescent="0.2">
      <c r="B481" s="270" t="s">
        <v>154</v>
      </c>
      <c r="C481" s="99">
        <v>13561185.585919525</v>
      </c>
      <c r="D481" s="99">
        <v>6331676.0322345532</v>
      </c>
      <c r="E481" s="99">
        <v>7229509.5536849722</v>
      </c>
      <c r="F481" s="99">
        <v>3663451.8648117031</v>
      </c>
      <c r="G481" s="99">
        <v>499014.8209676863</v>
      </c>
      <c r="H481" s="243">
        <v>3067042.8679055828</v>
      </c>
    </row>
    <row r="482" spans="2:8" ht="22.5" x14ac:dyDescent="0.2">
      <c r="B482" s="270" t="s">
        <v>155</v>
      </c>
      <c r="C482" s="99">
        <v>880324.23545333138</v>
      </c>
      <c r="D482" s="99">
        <v>475583.15081035567</v>
      </c>
      <c r="E482" s="99">
        <v>404741.08464297571</v>
      </c>
      <c r="F482" s="99">
        <v>151315.9928147851</v>
      </c>
      <c r="G482" s="99">
        <v>8147.2885970974658</v>
      </c>
      <c r="H482" s="243">
        <v>245277.80323109313</v>
      </c>
    </row>
    <row r="483" spans="2:8" x14ac:dyDescent="0.2">
      <c r="B483" s="393" t="s">
        <v>71</v>
      </c>
      <c r="C483" s="250">
        <f>SUM(C484:C487)</f>
        <v>5208251.2814923571</v>
      </c>
      <c r="D483" s="250">
        <f t="shared" ref="D483:H483" si="37">SUM(D484:D487)</f>
        <v>2461355.0776519286</v>
      </c>
      <c r="E483" s="250">
        <f t="shared" si="37"/>
        <v>2746896.2038404285</v>
      </c>
      <c r="F483" s="250">
        <f t="shared" si="37"/>
        <v>612672.46100897552</v>
      </c>
      <c r="G483" s="250">
        <f t="shared" si="37"/>
        <v>55236.207958847648</v>
      </c>
      <c r="H483" s="251">
        <f t="shared" si="37"/>
        <v>2078987.5348726052</v>
      </c>
    </row>
    <row r="484" spans="2:8" x14ac:dyDescent="0.2">
      <c r="B484" s="270" t="s">
        <v>156</v>
      </c>
      <c r="C484" s="99">
        <v>4089130.1848752126</v>
      </c>
      <c r="D484" s="99">
        <v>1904485.112508425</v>
      </c>
      <c r="E484" s="99">
        <v>2184645.0723667876</v>
      </c>
      <c r="F484" s="99">
        <v>412074.30103898043</v>
      </c>
      <c r="G484" s="99">
        <v>38498.796362038956</v>
      </c>
      <c r="H484" s="243">
        <v>1734071.9749657682</v>
      </c>
    </row>
    <row r="485" spans="2:8" x14ac:dyDescent="0.2">
      <c r="B485" s="270" t="s">
        <v>157</v>
      </c>
      <c r="C485" s="99">
        <v>147005.50406613279</v>
      </c>
      <c r="D485" s="99">
        <v>94479.48726462193</v>
      </c>
      <c r="E485" s="99">
        <v>52526.016801510865</v>
      </c>
      <c r="F485" s="99">
        <v>31958.618188085529</v>
      </c>
      <c r="G485" s="99">
        <v>2150.3961281112015</v>
      </c>
      <c r="H485" s="243">
        <v>18417.002485314133</v>
      </c>
    </row>
    <row r="486" spans="2:8" x14ac:dyDescent="0.2">
      <c r="B486" s="270" t="s">
        <v>158</v>
      </c>
      <c r="C486" s="99">
        <v>838238.68684379617</v>
      </c>
      <c r="D486" s="99">
        <v>386042.01993900572</v>
      </c>
      <c r="E486" s="99">
        <v>452196.66690479044</v>
      </c>
      <c r="F486" s="99">
        <v>146483.37891438638</v>
      </c>
      <c r="G486" s="99">
        <v>12530.104695380027</v>
      </c>
      <c r="H486" s="243">
        <v>293183.18329502404</v>
      </c>
    </row>
    <row r="487" spans="2:8" x14ac:dyDescent="0.2">
      <c r="B487" s="270" t="s">
        <v>159</v>
      </c>
      <c r="C487" s="99">
        <v>133876.90570721534</v>
      </c>
      <c r="D487" s="99">
        <v>76348.457939875865</v>
      </c>
      <c r="E487" s="99">
        <v>57528.447767339472</v>
      </c>
      <c r="F487" s="99">
        <v>22156.162867523188</v>
      </c>
      <c r="G487" s="99">
        <v>2056.9107733174646</v>
      </c>
      <c r="H487" s="243">
        <v>33315.374126498813</v>
      </c>
    </row>
    <row r="488" spans="2:8" x14ac:dyDescent="0.2">
      <c r="B488" s="393" t="s">
        <v>72</v>
      </c>
      <c r="C488" s="250">
        <f>+C489</f>
        <v>6043350.6112944614</v>
      </c>
      <c r="D488" s="250">
        <f t="shared" ref="D488:H488" si="38">+D489</f>
        <v>3178794.3133217716</v>
      </c>
      <c r="E488" s="250">
        <f t="shared" si="38"/>
        <v>2864556.2979726898</v>
      </c>
      <c r="F488" s="250">
        <f t="shared" si="38"/>
        <v>1092916.8531572383</v>
      </c>
      <c r="G488" s="250">
        <f t="shared" si="38"/>
        <v>73494.678959813464</v>
      </c>
      <c r="H488" s="251">
        <f t="shared" si="38"/>
        <v>1698144.7658556381</v>
      </c>
    </row>
    <row r="489" spans="2:8" x14ac:dyDescent="0.2">
      <c r="B489" s="270" t="s">
        <v>160</v>
      </c>
      <c r="C489" s="99">
        <v>6043350.6112944614</v>
      </c>
      <c r="D489" s="99">
        <v>3178794.3133217716</v>
      </c>
      <c r="E489" s="99">
        <v>2864556.2979726898</v>
      </c>
      <c r="F489" s="99">
        <v>1092916.8531572383</v>
      </c>
      <c r="G489" s="99">
        <v>73494.678959813464</v>
      </c>
      <c r="H489" s="243">
        <v>1698144.7658556381</v>
      </c>
    </row>
    <row r="490" spans="2:8" x14ac:dyDescent="0.2">
      <c r="B490" s="398" t="s">
        <v>73</v>
      </c>
      <c r="C490" s="250">
        <f>+C491</f>
        <v>5991727.0231240913</v>
      </c>
      <c r="D490" s="250">
        <f t="shared" ref="D490:H490" si="39">+D491</f>
        <v>3055296.7927558115</v>
      </c>
      <c r="E490" s="250">
        <f t="shared" si="39"/>
        <v>2936430.2303682799</v>
      </c>
      <c r="F490" s="250">
        <f t="shared" si="39"/>
        <v>2212317.7765894104</v>
      </c>
      <c r="G490" s="250">
        <f t="shared" si="39"/>
        <v>129663.90599382785</v>
      </c>
      <c r="H490" s="251">
        <f t="shared" si="39"/>
        <v>594448.54778504162</v>
      </c>
    </row>
    <row r="491" spans="2:8" x14ac:dyDescent="0.2">
      <c r="B491" s="270" t="s">
        <v>161</v>
      </c>
      <c r="C491" s="99">
        <v>5991727.0231240913</v>
      </c>
      <c r="D491" s="99">
        <v>3055296.7927558115</v>
      </c>
      <c r="E491" s="99">
        <v>2936430.2303682799</v>
      </c>
      <c r="F491" s="99">
        <v>2212317.7765894104</v>
      </c>
      <c r="G491" s="99">
        <v>129663.90599382785</v>
      </c>
      <c r="H491" s="243">
        <v>594448.54778504162</v>
      </c>
    </row>
    <row r="492" spans="2:8" x14ac:dyDescent="0.2">
      <c r="B492" s="393" t="s">
        <v>74</v>
      </c>
      <c r="C492" s="250">
        <f>+C493</f>
        <v>7823342.9959639274</v>
      </c>
      <c r="D492" s="250">
        <f t="shared" ref="D492:H492" si="40">+D493</f>
        <v>3473263.1739655328</v>
      </c>
      <c r="E492" s="250">
        <f t="shared" si="40"/>
        <v>4350079.821998395</v>
      </c>
      <c r="F492" s="250">
        <f t="shared" si="40"/>
        <v>1920811.6820262279</v>
      </c>
      <c r="G492" s="250">
        <f t="shared" si="40"/>
        <v>159206.31409160202</v>
      </c>
      <c r="H492" s="251">
        <f t="shared" si="40"/>
        <v>2270061.8258805652</v>
      </c>
    </row>
    <row r="493" spans="2:8" x14ac:dyDescent="0.2">
      <c r="B493" s="270" t="s">
        <v>162</v>
      </c>
      <c r="C493" s="99">
        <v>7823342.9959639274</v>
      </c>
      <c r="D493" s="99">
        <v>3473263.1739655328</v>
      </c>
      <c r="E493" s="99">
        <v>4350079.821998395</v>
      </c>
      <c r="F493" s="99">
        <v>1920811.6820262279</v>
      </c>
      <c r="G493" s="99">
        <v>159206.31409160202</v>
      </c>
      <c r="H493" s="243">
        <v>2270061.8258805652</v>
      </c>
    </row>
    <row r="494" spans="2:8" x14ac:dyDescent="0.2">
      <c r="B494" s="393" t="s">
        <v>85</v>
      </c>
      <c r="C494" s="250">
        <f>+C495</f>
        <v>8220480.4549922524</v>
      </c>
      <c r="D494" s="250">
        <f t="shared" ref="D494:H494" si="41">+D495</f>
        <v>916157.45975356153</v>
      </c>
      <c r="E494" s="250">
        <f t="shared" si="41"/>
        <v>7304322.9952386906</v>
      </c>
      <c r="F494" s="250">
        <f t="shared" si="41"/>
        <v>159625.57574087931</v>
      </c>
      <c r="G494" s="250">
        <f t="shared" si="41"/>
        <v>478139.35066813458</v>
      </c>
      <c r="H494" s="251">
        <f t="shared" si="41"/>
        <v>6666558.0688296771</v>
      </c>
    </row>
    <row r="495" spans="2:8" x14ac:dyDescent="0.2">
      <c r="B495" s="270" t="s">
        <v>163</v>
      </c>
      <c r="C495" s="99">
        <v>8220480.4549922524</v>
      </c>
      <c r="D495" s="99">
        <v>916157.45975356153</v>
      </c>
      <c r="E495" s="99">
        <v>7304322.9952386906</v>
      </c>
      <c r="F495" s="99">
        <v>159625.57574087931</v>
      </c>
      <c r="G495" s="99">
        <v>478139.35066813458</v>
      </c>
      <c r="H495" s="243">
        <v>6666558.0688296771</v>
      </c>
    </row>
    <row r="496" spans="2:8" x14ac:dyDescent="0.2">
      <c r="B496" s="393" t="s">
        <v>106</v>
      </c>
      <c r="C496" s="250">
        <f>+C497</f>
        <v>5088305.5501864599</v>
      </c>
      <c r="D496" s="250">
        <f t="shared" ref="D496:H496" si="42">+D497</f>
        <v>1724596.8157519291</v>
      </c>
      <c r="E496" s="250">
        <f t="shared" si="42"/>
        <v>3363708.7344345311</v>
      </c>
      <c r="F496" s="250">
        <f t="shared" si="42"/>
        <v>1295106.4368333207</v>
      </c>
      <c r="G496" s="250">
        <f t="shared" si="42"/>
        <v>115150.60080821527</v>
      </c>
      <c r="H496" s="251">
        <f t="shared" si="42"/>
        <v>1953451.6967929951</v>
      </c>
    </row>
    <row r="497" spans="2:8" x14ac:dyDescent="0.2">
      <c r="B497" s="267" t="s">
        <v>164</v>
      </c>
      <c r="C497" s="99">
        <v>5088305.5501864599</v>
      </c>
      <c r="D497" s="99">
        <v>1724596.8157519291</v>
      </c>
      <c r="E497" s="99">
        <v>3363708.7344345311</v>
      </c>
      <c r="F497" s="99">
        <v>1295106.4368333207</v>
      </c>
      <c r="G497" s="99">
        <v>115150.60080821527</v>
      </c>
      <c r="H497" s="243">
        <v>1953451.6967929951</v>
      </c>
    </row>
    <row r="498" spans="2:8" x14ac:dyDescent="0.2">
      <c r="B498" s="393" t="s">
        <v>107</v>
      </c>
      <c r="C498" s="250">
        <f>+C499</f>
        <v>5882214.9895693418</v>
      </c>
      <c r="D498" s="250">
        <f t="shared" ref="D498:H498" si="43">+D499</f>
        <v>1419323.5742476464</v>
      </c>
      <c r="E498" s="250">
        <f t="shared" si="43"/>
        <v>4462891.4153216956</v>
      </c>
      <c r="F498" s="250">
        <f t="shared" si="43"/>
        <v>3421661.351116796</v>
      </c>
      <c r="G498" s="250">
        <f t="shared" si="43"/>
        <v>93737.001954310021</v>
      </c>
      <c r="H498" s="251">
        <f t="shared" si="43"/>
        <v>947493.0622505896</v>
      </c>
    </row>
    <row r="499" spans="2:8" x14ac:dyDescent="0.2">
      <c r="B499" s="267" t="s">
        <v>165</v>
      </c>
      <c r="C499" s="99">
        <v>5882214.9895693418</v>
      </c>
      <c r="D499" s="99">
        <v>1419323.5742476464</v>
      </c>
      <c r="E499" s="99">
        <v>4462891.4153216956</v>
      </c>
      <c r="F499" s="99">
        <v>3421661.351116796</v>
      </c>
      <c r="G499" s="99">
        <v>93737.001954310021</v>
      </c>
      <c r="H499" s="243">
        <v>947493.0622505896</v>
      </c>
    </row>
    <row r="500" spans="2:8" ht="22.5" x14ac:dyDescent="0.2">
      <c r="B500" s="393" t="s">
        <v>77</v>
      </c>
      <c r="C500" s="250">
        <f>+C501</f>
        <v>4584593.4498060653</v>
      </c>
      <c r="D500" s="250">
        <f t="shared" ref="D500:H500" si="44">+D501</f>
        <v>1500536.0634818573</v>
      </c>
      <c r="E500" s="250">
        <f t="shared" si="44"/>
        <v>3084057.3863242078</v>
      </c>
      <c r="F500" s="250">
        <f t="shared" si="44"/>
        <v>2111014.1320512788</v>
      </c>
      <c r="G500" s="250">
        <f t="shared" si="44"/>
        <v>633443.73947248037</v>
      </c>
      <c r="H500" s="251">
        <f t="shared" si="44"/>
        <v>339599.51480044855</v>
      </c>
    </row>
    <row r="501" spans="2:8" ht="22.5" x14ac:dyDescent="0.2">
      <c r="B501" s="267" t="s">
        <v>166</v>
      </c>
      <c r="C501" s="99">
        <v>4584593.4498060653</v>
      </c>
      <c r="D501" s="99">
        <v>1500536.0634818573</v>
      </c>
      <c r="E501" s="99">
        <v>3084057.3863242078</v>
      </c>
      <c r="F501" s="99">
        <v>2111014.1320512788</v>
      </c>
      <c r="G501" s="99">
        <v>633443.73947248037</v>
      </c>
      <c r="H501" s="243">
        <v>339599.51480044855</v>
      </c>
    </row>
    <row r="502" spans="2:8" x14ac:dyDescent="0.2">
      <c r="B502" s="393" t="s">
        <v>78</v>
      </c>
      <c r="C502" s="250">
        <f>+C503+C504</f>
        <v>4338063.3083421187</v>
      </c>
      <c r="D502" s="250">
        <f t="shared" ref="D502:H502" si="45">+D503+D504</f>
        <v>1479729.1804805845</v>
      </c>
      <c r="E502" s="250">
        <f t="shared" si="45"/>
        <v>2858334.1278615342</v>
      </c>
      <c r="F502" s="250">
        <f t="shared" si="45"/>
        <v>2284711.5286278017</v>
      </c>
      <c r="G502" s="250">
        <f t="shared" si="45"/>
        <v>71102.897505552581</v>
      </c>
      <c r="H502" s="251">
        <f t="shared" si="45"/>
        <v>502519.70172817947</v>
      </c>
    </row>
    <row r="503" spans="2:8" x14ac:dyDescent="0.2">
      <c r="B503" s="267" t="s">
        <v>167</v>
      </c>
      <c r="C503" s="99">
        <v>1697829.7417150417</v>
      </c>
      <c r="D503" s="99">
        <v>454390.26979542163</v>
      </c>
      <c r="E503" s="99">
        <v>1243439.4719196199</v>
      </c>
      <c r="F503" s="99">
        <v>889831.18428529915</v>
      </c>
      <c r="G503" s="99">
        <v>38545.514312064144</v>
      </c>
      <c r="H503" s="243">
        <v>315062.77332225663</v>
      </c>
    </row>
    <row r="504" spans="2:8" x14ac:dyDescent="0.2">
      <c r="B504" s="267" t="s">
        <v>168</v>
      </c>
      <c r="C504" s="99">
        <v>2640233.5666270768</v>
      </c>
      <c r="D504" s="99">
        <v>1025338.9106851628</v>
      </c>
      <c r="E504" s="99">
        <v>1614894.6559419141</v>
      </c>
      <c r="F504" s="99">
        <v>1394880.3443425028</v>
      </c>
      <c r="G504" s="99">
        <v>32557.38319348844</v>
      </c>
      <c r="H504" s="243">
        <v>187456.92840592287</v>
      </c>
    </row>
    <row r="505" spans="2:8" ht="22.5" x14ac:dyDescent="0.2">
      <c r="B505" s="393" t="s">
        <v>79</v>
      </c>
      <c r="C505" s="250">
        <f>+C506</f>
        <v>6376012.6179480953</v>
      </c>
      <c r="D505" s="250">
        <f t="shared" ref="D505:H505" si="46">+D506</f>
        <v>3239378.9119353229</v>
      </c>
      <c r="E505" s="250">
        <f t="shared" si="46"/>
        <v>3136633.7060127724</v>
      </c>
      <c r="F505" s="250">
        <f t="shared" si="46"/>
        <v>1862786.5543563077</v>
      </c>
      <c r="G505" s="250">
        <f t="shared" si="46"/>
        <v>70531.714305517162</v>
      </c>
      <c r="H505" s="251">
        <f t="shared" si="46"/>
        <v>1203315.4373509474</v>
      </c>
    </row>
    <row r="506" spans="2:8" x14ac:dyDescent="0.2">
      <c r="B506" s="267" t="s">
        <v>169</v>
      </c>
      <c r="C506" s="99">
        <v>6376012.6179480953</v>
      </c>
      <c r="D506" s="99">
        <v>3239378.9119353229</v>
      </c>
      <c r="E506" s="99">
        <v>3136633.7060127724</v>
      </c>
      <c r="F506" s="99">
        <v>1862786.5543563077</v>
      </c>
      <c r="G506" s="99">
        <v>70531.714305517162</v>
      </c>
      <c r="H506" s="243">
        <v>1203315.4373509474</v>
      </c>
    </row>
    <row r="507" spans="2:8" ht="22.5" x14ac:dyDescent="0.2">
      <c r="B507" s="393" t="s">
        <v>108</v>
      </c>
      <c r="C507" s="250">
        <f>+C508</f>
        <v>3078004.6846840424</v>
      </c>
      <c r="D507" s="250">
        <f t="shared" ref="D507:H507" si="47">+D508</f>
        <v>1360217.8829742235</v>
      </c>
      <c r="E507" s="250">
        <f t="shared" si="47"/>
        <v>1717786.8017098189</v>
      </c>
      <c r="F507" s="250">
        <f t="shared" si="47"/>
        <v>595419.81148090842</v>
      </c>
      <c r="G507" s="250">
        <f t="shared" si="47"/>
        <v>47554.798409258918</v>
      </c>
      <c r="H507" s="251">
        <f t="shared" si="47"/>
        <v>1074812.1918196515</v>
      </c>
    </row>
    <row r="508" spans="2:8" ht="22.5" x14ac:dyDescent="0.2">
      <c r="B508" s="267" t="s">
        <v>170</v>
      </c>
      <c r="C508" s="99">
        <v>3078004.6846840424</v>
      </c>
      <c r="D508" s="99">
        <v>1360217.8829742235</v>
      </c>
      <c r="E508" s="99">
        <v>1717786.8017098189</v>
      </c>
      <c r="F508" s="99">
        <v>595419.81148090842</v>
      </c>
      <c r="G508" s="99">
        <v>47554.798409258918</v>
      </c>
      <c r="H508" s="243">
        <v>1074812.1918196515</v>
      </c>
    </row>
    <row r="509" spans="2:8" x14ac:dyDescent="0.2">
      <c r="B509" s="393" t="s">
        <v>109</v>
      </c>
      <c r="C509" s="250">
        <f>+C510</f>
        <v>256771.90168151897</v>
      </c>
      <c r="D509" s="250">
        <f t="shared" ref="D509:H509" si="48">+D510</f>
        <v>0</v>
      </c>
      <c r="E509" s="250">
        <f t="shared" si="48"/>
        <v>256771.90168151897</v>
      </c>
      <c r="F509" s="250">
        <f t="shared" si="48"/>
        <v>256771.90168151897</v>
      </c>
      <c r="G509" s="250">
        <f t="shared" si="48"/>
        <v>0</v>
      </c>
      <c r="H509" s="251">
        <f t="shared" si="48"/>
        <v>0</v>
      </c>
    </row>
    <row r="510" spans="2:8" x14ac:dyDescent="0.2">
      <c r="B510" s="267" t="s">
        <v>171</v>
      </c>
      <c r="C510" s="99">
        <v>256771.90168151897</v>
      </c>
      <c r="D510" s="99"/>
      <c r="E510" s="99">
        <v>256771.90168151897</v>
      </c>
      <c r="F510" s="99">
        <v>256771.90168151897</v>
      </c>
      <c r="G510" s="99"/>
      <c r="H510" s="243">
        <v>0</v>
      </c>
    </row>
    <row r="511" spans="2:8" x14ac:dyDescent="0.2">
      <c r="B511" s="393" t="s">
        <v>81</v>
      </c>
      <c r="C511" s="250">
        <f t="shared" ref="C511:H511" si="49">+C509+C507+C505+C502+C500+C498+C496+C494+C492+C490+C488+C483+C480+C476+C472+C469+C448+C446+C440</f>
        <v>116310832.30090038</v>
      </c>
      <c r="D511" s="250">
        <f t="shared" si="49"/>
        <v>55111768.776607275</v>
      </c>
      <c r="E511" s="250">
        <f t="shared" si="49"/>
        <v>61199063.524293087</v>
      </c>
      <c r="F511" s="250">
        <f t="shared" si="49"/>
        <v>26116129.741589647</v>
      </c>
      <c r="G511" s="250">
        <f t="shared" si="49"/>
        <v>2866240.2702524234</v>
      </c>
      <c r="H511" s="251">
        <f t="shared" si="49"/>
        <v>32216693.512451019</v>
      </c>
    </row>
    <row r="512" spans="2:8" x14ac:dyDescent="0.2">
      <c r="B512" s="267"/>
      <c r="C512" s="99"/>
      <c r="D512" s="99"/>
      <c r="E512" s="99"/>
      <c r="F512" s="99"/>
      <c r="G512" s="99"/>
      <c r="H512" s="243"/>
    </row>
    <row r="513" spans="2:8" x14ac:dyDescent="0.2">
      <c r="B513" s="267" t="s">
        <v>59</v>
      </c>
      <c r="C513" s="99"/>
      <c r="D513" s="99"/>
      <c r="E513" s="99">
        <v>5902974.5099786483</v>
      </c>
      <c r="F513" s="99"/>
      <c r="G513" s="99"/>
      <c r="H513" s="243"/>
    </row>
    <row r="514" spans="2:8" x14ac:dyDescent="0.2">
      <c r="B514" s="267"/>
      <c r="C514" s="99"/>
      <c r="D514" s="99"/>
      <c r="E514" s="99"/>
      <c r="F514" s="99"/>
      <c r="G514" s="99"/>
      <c r="H514" s="243"/>
    </row>
    <row r="515" spans="2:8" x14ac:dyDescent="0.2">
      <c r="B515" s="393" t="s">
        <v>82</v>
      </c>
      <c r="C515" s="250"/>
      <c r="D515" s="250"/>
      <c r="E515" s="250">
        <f>+E511+E513</f>
        <v>67102038.034271732</v>
      </c>
      <c r="F515" s="250"/>
      <c r="G515" s="250"/>
      <c r="H515" s="251"/>
    </row>
    <row r="516" spans="2:8" x14ac:dyDescent="0.2">
      <c r="B516" s="399"/>
      <c r="C516" s="260"/>
      <c r="D516" s="260"/>
      <c r="E516" s="260"/>
      <c r="F516" s="260"/>
      <c r="G516" s="260"/>
      <c r="H516" s="261"/>
    </row>
    <row r="517" spans="2:8" x14ac:dyDescent="0.2">
      <c r="B517" s="350" t="s">
        <v>26</v>
      </c>
      <c r="C517" s="63"/>
      <c r="D517" s="63"/>
      <c r="E517" s="63"/>
      <c r="F517" s="63"/>
      <c r="G517" s="63"/>
      <c r="H517" s="351"/>
    </row>
    <row r="518" spans="2:8" x14ac:dyDescent="0.2">
      <c r="B518" s="316"/>
      <c r="C518" s="57"/>
      <c r="D518" s="57"/>
      <c r="E518" s="57"/>
      <c r="F518" s="57"/>
      <c r="G518" s="57"/>
      <c r="H518" s="196"/>
    </row>
    <row r="519" spans="2:8" x14ac:dyDescent="0.2">
      <c r="B519" s="190"/>
      <c r="C519" s="21"/>
      <c r="D519" s="21"/>
      <c r="E519" s="21"/>
      <c r="F519" s="21"/>
      <c r="G519" s="21"/>
      <c r="H519" s="191"/>
    </row>
    <row r="520" spans="2:8" x14ac:dyDescent="0.2">
      <c r="B520" s="367" t="s">
        <v>173</v>
      </c>
      <c r="C520" s="117"/>
      <c r="D520" s="117"/>
      <c r="E520" s="117"/>
      <c r="F520" s="117"/>
      <c r="G520" s="117"/>
      <c r="H520" s="291"/>
    </row>
    <row r="521" spans="2:8" s="85" customFormat="1" ht="26.25" customHeight="1" x14ac:dyDescent="0.2">
      <c r="B521" s="368" t="s">
        <v>243</v>
      </c>
      <c r="C521" s="369"/>
      <c r="D521" s="369"/>
      <c r="E521" s="369"/>
      <c r="F521" s="369"/>
      <c r="G521" s="369"/>
      <c r="H521" s="370"/>
    </row>
    <row r="522" spans="2:8" s="85" customFormat="1" ht="12.75" x14ac:dyDescent="0.2">
      <c r="B522" s="371">
        <v>2017</v>
      </c>
      <c r="C522" s="126"/>
      <c r="D522" s="126"/>
      <c r="E522" s="126"/>
      <c r="F522" s="126"/>
      <c r="G522" s="126"/>
      <c r="H522" s="374"/>
    </row>
    <row r="523" spans="2:8" x14ac:dyDescent="0.2">
      <c r="B523" s="338"/>
      <c r="C523" s="143"/>
      <c r="D523" s="143"/>
      <c r="E523" s="143"/>
      <c r="F523" s="143"/>
      <c r="G523" s="143"/>
      <c r="H523" s="342" t="s">
        <v>97</v>
      </c>
    </row>
    <row r="524" spans="2:8" ht="56.25" x14ac:dyDescent="0.2">
      <c r="B524" s="428" t="s">
        <v>98</v>
      </c>
      <c r="C524" s="74" t="s">
        <v>54</v>
      </c>
      <c r="D524" s="74" t="s">
        <v>99</v>
      </c>
      <c r="E524" s="74" t="s">
        <v>100</v>
      </c>
      <c r="F524" s="74" t="s">
        <v>101</v>
      </c>
      <c r="G524" s="74" t="s">
        <v>102</v>
      </c>
      <c r="H524" s="431" t="s">
        <v>103</v>
      </c>
    </row>
    <row r="525" spans="2:8" x14ac:dyDescent="0.2">
      <c r="B525" s="388"/>
      <c r="C525" s="432"/>
      <c r="D525" s="432"/>
      <c r="E525" s="432"/>
      <c r="F525" s="432"/>
      <c r="G525" s="432"/>
      <c r="H525" s="433"/>
    </row>
    <row r="526" spans="2:8" x14ac:dyDescent="0.2">
      <c r="B526" s="393" t="s">
        <v>65</v>
      </c>
      <c r="C526" s="250">
        <f>SUM(C527:C531)</f>
        <v>700274.23029697721</v>
      </c>
      <c r="D526" s="250">
        <f t="shared" ref="D526:H526" si="50">SUM(D527:D531)</f>
        <v>348925.99019513692</v>
      </c>
      <c r="E526" s="250">
        <f t="shared" si="50"/>
        <v>351348.24010184029</v>
      </c>
      <c r="F526" s="250">
        <f t="shared" si="50"/>
        <v>58562.521216560308</v>
      </c>
      <c r="G526" s="250">
        <f t="shared" si="50"/>
        <v>12592.848737706556</v>
      </c>
      <c r="H526" s="251">
        <f t="shared" si="50"/>
        <v>280192.87014757347</v>
      </c>
    </row>
    <row r="527" spans="2:8" x14ac:dyDescent="0.2">
      <c r="B527" s="270" t="s">
        <v>120</v>
      </c>
      <c r="C527" s="99">
        <v>76446.551356968484</v>
      </c>
      <c r="D527" s="99">
        <v>21865.280336082211</v>
      </c>
      <c r="E527" s="99">
        <v>54581.27102088627</v>
      </c>
      <c r="F527" s="99">
        <v>19226.941701089665</v>
      </c>
      <c r="G527" s="99">
        <v>151.82205019586138</v>
      </c>
      <c r="H527" s="243">
        <v>35202.507269600741</v>
      </c>
    </row>
    <row r="528" spans="2:8" x14ac:dyDescent="0.2">
      <c r="B528" s="270" t="s">
        <v>121</v>
      </c>
      <c r="C528" s="99">
        <v>551842.16072554793</v>
      </c>
      <c r="D528" s="99">
        <v>296108.36185753241</v>
      </c>
      <c r="E528" s="99">
        <v>255733.79886801552</v>
      </c>
      <c r="F528" s="99">
        <v>17755.47091499938</v>
      </c>
      <c r="G528" s="99">
        <v>11743.707190278932</v>
      </c>
      <c r="H528" s="243">
        <v>226234.62076273724</v>
      </c>
    </row>
    <row r="529" spans="2:8" x14ac:dyDescent="0.2">
      <c r="B529" s="270" t="s">
        <v>122</v>
      </c>
      <c r="C529" s="99">
        <v>53692.301626286724</v>
      </c>
      <c r="D529" s="99">
        <v>23478.014987821811</v>
      </c>
      <c r="E529" s="99">
        <v>30214.286638464913</v>
      </c>
      <c r="F529" s="99">
        <v>14174.767629339698</v>
      </c>
      <c r="G529" s="99">
        <v>645.82163544975481</v>
      </c>
      <c r="H529" s="243">
        <v>15393.697373675461</v>
      </c>
    </row>
    <row r="530" spans="2:8" x14ac:dyDescent="0.2">
      <c r="B530" s="270" t="s">
        <v>123</v>
      </c>
      <c r="C530" s="99">
        <v>18228.260588174096</v>
      </c>
      <c r="D530" s="99">
        <v>7445.2483717653695</v>
      </c>
      <c r="E530" s="99">
        <v>10783.012216408726</v>
      </c>
      <c r="F530" s="99">
        <v>7394.3834538142128</v>
      </c>
      <c r="G530" s="99">
        <v>51.497861782007497</v>
      </c>
      <c r="H530" s="243">
        <v>3337.1309008125058</v>
      </c>
    </row>
    <row r="531" spans="2:8" x14ac:dyDescent="0.2">
      <c r="B531" s="270" t="s">
        <v>124</v>
      </c>
      <c r="C531" s="99">
        <v>64.956000000000003</v>
      </c>
      <c r="D531" s="99">
        <v>29.084641935144827</v>
      </c>
      <c r="E531" s="99">
        <v>35.871358064855173</v>
      </c>
      <c r="F531" s="99">
        <v>10.957517317360796</v>
      </c>
      <c r="G531" s="99">
        <v>0</v>
      </c>
      <c r="H531" s="243">
        <v>24.913840747494376</v>
      </c>
    </row>
    <row r="532" spans="2:8" x14ac:dyDescent="0.2">
      <c r="B532" s="393" t="s">
        <v>66</v>
      </c>
      <c r="C532" s="250">
        <f>+C533</f>
        <v>132432.73029619278</v>
      </c>
      <c r="D532" s="250">
        <f t="shared" ref="D532:H532" si="51">+D533</f>
        <v>58382.4776826569</v>
      </c>
      <c r="E532" s="250">
        <f t="shared" si="51"/>
        <v>74050.252613535878</v>
      </c>
      <c r="F532" s="250">
        <f t="shared" si="51"/>
        <v>8210.0092064955425</v>
      </c>
      <c r="G532" s="250">
        <f t="shared" si="51"/>
        <v>1127.3015568574317</v>
      </c>
      <c r="H532" s="251">
        <f t="shared" si="51"/>
        <v>64712.941850182906</v>
      </c>
    </row>
    <row r="533" spans="2:8" x14ac:dyDescent="0.2">
      <c r="B533" s="270" t="s">
        <v>125</v>
      </c>
      <c r="C533" s="99">
        <v>132432.73029619278</v>
      </c>
      <c r="D533" s="99">
        <v>58382.4776826569</v>
      </c>
      <c r="E533" s="99">
        <v>74050.252613535878</v>
      </c>
      <c r="F533" s="99">
        <v>8210.0092064955425</v>
      </c>
      <c r="G533" s="99">
        <v>1127.3015568574317</v>
      </c>
      <c r="H533" s="243">
        <v>64712.941850182906</v>
      </c>
    </row>
    <row r="534" spans="2:8" x14ac:dyDescent="0.2">
      <c r="B534" s="393" t="s">
        <v>67</v>
      </c>
      <c r="C534" s="250">
        <f t="shared" ref="C534:H534" si="52">SUM(C535:C554)</f>
        <v>24524975.345223304</v>
      </c>
      <c r="D534" s="250">
        <f t="shared" si="52"/>
        <v>16275422.163573541</v>
      </c>
      <c r="E534" s="250">
        <f t="shared" si="52"/>
        <v>8249553.1816497594</v>
      </c>
      <c r="F534" s="250">
        <f t="shared" si="52"/>
        <v>2892393.7339697671</v>
      </c>
      <c r="G534" s="250">
        <f t="shared" si="52"/>
        <v>257267.93082895462</v>
      </c>
      <c r="H534" s="251">
        <f t="shared" si="52"/>
        <v>5099891.5168510387</v>
      </c>
    </row>
    <row r="535" spans="2:8" x14ac:dyDescent="0.2">
      <c r="B535" s="390" t="s">
        <v>126</v>
      </c>
      <c r="C535" s="99">
        <v>8258854.3493923424</v>
      </c>
      <c r="D535" s="99">
        <v>6005051.6358064972</v>
      </c>
      <c r="E535" s="99">
        <v>2253802.7135858452</v>
      </c>
      <c r="F535" s="99">
        <v>708840.95781909104</v>
      </c>
      <c r="G535" s="99">
        <v>64534.366808122672</v>
      </c>
      <c r="H535" s="243">
        <v>1480427.3889586313</v>
      </c>
    </row>
    <row r="536" spans="2:8" x14ac:dyDescent="0.2">
      <c r="B536" s="378" t="s">
        <v>127</v>
      </c>
      <c r="C536" s="99">
        <v>1547508.3935247441</v>
      </c>
      <c r="D536" s="99">
        <v>734563.56603432621</v>
      </c>
      <c r="E536" s="99">
        <v>812944.82749041787</v>
      </c>
      <c r="F536" s="99">
        <v>130386.39279978283</v>
      </c>
      <c r="G536" s="99">
        <v>24978.420657614461</v>
      </c>
      <c r="H536" s="243">
        <v>657580.01403302059</v>
      </c>
    </row>
    <row r="537" spans="2:8" x14ac:dyDescent="0.2">
      <c r="B537" s="378" t="s">
        <v>128</v>
      </c>
      <c r="C537" s="99">
        <v>339211.16411682288</v>
      </c>
      <c r="D537" s="99">
        <v>195966.53514951008</v>
      </c>
      <c r="E537" s="99">
        <v>143244.6289673128</v>
      </c>
      <c r="F537" s="99">
        <v>60404.28392178021</v>
      </c>
      <c r="G537" s="99">
        <v>5085.8828126685621</v>
      </c>
      <c r="H537" s="243">
        <v>77754.462232864025</v>
      </c>
    </row>
    <row r="538" spans="2:8" x14ac:dyDescent="0.2">
      <c r="B538" s="378" t="s">
        <v>129</v>
      </c>
      <c r="C538" s="99">
        <v>3986807.6392923002</v>
      </c>
      <c r="D538" s="99">
        <v>2283474.3730279948</v>
      </c>
      <c r="E538" s="99">
        <v>1703333.2662643055</v>
      </c>
      <c r="F538" s="99">
        <v>751894.53421651421</v>
      </c>
      <c r="G538" s="99">
        <v>39264.054335553745</v>
      </c>
      <c r="H538" s="243">
        <v>912174.67771223746</v>
      </c>
    </row>
    <row r="539" spans="2:8" ht="45" x14ac:dyDescent="0.2">
      <c r="B539" s="378" t="s">
        <v>130</v>
      </c>
      <c r="C539" s="99">
        <v>550676.1464667992</v>
      </c>
      <c r="D539" s="99">
        <v>349039.02873249777</v>
      </c>
      <c r="E539" s="99">
        <v>201637.11773430143</v>
      </c>
      <c r="F539" s="99">
        <v>105080.13512269665</v>
      </c>
      <c r="G539" s="99">
        <v>6179.5534807574923</v>
      </c>
      <c r="H539" s="243">
        <v>90377.429130847289</v>
      </c>
    </row>
    <row r="540" spans="2:8" ht="33.75" x14ac:dyDescent="0.2">
      <c r="B540" s="378" t="s">
        <v>131</v>
      </c>
      <c r="C540" s="99">
        <v>387916.44964582473</v>
      </c>
      <c r="D540" s="99">
        <v>242437.17196144574</v>
      </c>
      <c r="E540" s="99">
        <v>145479.27768437899</v>
      </c>
      <c r="F540" s="99">
        <v>43941.188068573443</v>
      </c>
      <c r="G540" s="99">
        <v>3935.2422910464084</v>
      </c>
      <c r="H540" s="243">
        <v>97602.847324759132</v>
      </c>
    </row>
    <row r="541" spans="2:8" x14ac:dyDescent="0.2">
      <c r="B541" s="378" t="s">
        <v>132</v>
      </c>
      <c r="C541" s="99">
        <v>560927.28384230507</v>
      </c>
      <c r="D541" s="99">
        <v>393596.07966121705</v>
      </c>
      <c r="E541" s="99">
        <v>167331.20418108802</v>
      </c>
      <c r="F541" s="99">
        <v>52360.925059268528</v>
      </c>
      <c r="G541" s="99">
        <v>4956.1128742282935</v>
      </c>
      <c r="H541" s="243">
        <v>110014.1662475912</v>
      </c>
    </row>
    <row r="542" spans="2:8" ht="22.5" x14ac:dyDescent="0.2">
      <c r="B542" s="378" t="s">
        <v>133</v>
      </c>
      <c r="C542" s="99">
        <v>403790.2665633919</v>
      </c>
      <c r="D542" s="99">
        <v>224101.42696156132</v>
      </c>
      <c r="E542" s="99">
        <v>179688.83960183058</v>
      </c>
      <c r="F542" s="99">
        <v>66533.617790465258</v>
      </c>
      <c r="G542" s="99">
        <v>7423.7433112419585</v>
      </c>
      <c r="H542" s="243">
        <v>105731.47850012337</v>
      </c>
    </row>
    <row r="543" spans="2:8" ht="22.5" x14ac:dyDescent="0.2">
      <c r="B543" s="378" t="s">
        <v>134</v>
      </c>
      <c r="C543" s="99">
        <v>2224951.7720480594</v>
      </c>
      <c r="D543" s="99">
        <v>1761234.8424962559</v>
      </c>
      <c r="E543" s="99">
        <v>463716.92955180351</v>
      </c>
      <c r="F543" s="99">
        <v>116919.36255832732</v>
      </c>
      <c r="G543" s="99">
        <v>20011.165627256389</v>
      </c>
      <c r="H543" s="243">
        <v>326786.4013662198</v>
      </c>
    </row>
    <row r="544" spans="2:8" x14ac:dyDescent="0.2">
      <c r="B544" s="378" t="s">
        <v>135</v>
      </c>
      <c r="C544" s="99">
        <v>992055.47859364829</v>
      </c>
      <c r="D544" s="99">
        <v>626100.98212913878</v>
      </c>
      <c r="E544" s="99">
        <v>365954.49646450952</v>
      </c>
      <c r="F544" s="99">
        <v>123270.25934389334</v>
      </c>
      <c r="G544" s="99">
        <v>12447.712384726223</v>
      </c>
      <c r="H544" s="243">
        <v>230236.52473588998</v>
      </c>
    </row>
    <row r="545" spans="2:8" ht="22.5" x14ac:dyDescent="0.2">
      <c r="B545" s="378" t="s">
        <v>136</v>
      </c>
      <c r="C545" s="99">
        <v>275910.6368139041</v>
      </c>
      <c r="D545" s="99">
        <v>159197.38469166082</v>
      </c>
      <c r="E545" s="99">
        <v>116713.25212224328</v>
      </c>
      <c r="F545" s="99">
        <v>58169.026190919714</v>
      </c>
      <c r="G545" s="99">
        <v>4748.4684647391423</v>
      </c>
      <c r="H545" s="243">
        <v>53795.757466584429</v>
      </c>
    </row>
    <row r="546" spans="2:8" x14ac:dyDescent="0.2">
      <c r="B546" s="378" t="s">
        <v>137</v>
      </c>
      <c r="C546" s="99">
        <v>632563.6427420706</v>
      </c>
      <c r="D546" s="99">
        <v>479425.57890229672</v>
      </c>
      <c r="E546" s="99">
        <v>153138.06383977388</v>
      </c>
      <c r="F546" s="99">
        <v>86551.174478103945</v>
      </c>
      <c r="G546" s="99">
        <v>9867.2912815197906</v>
      </c>
      <c r="H546" s="243">
        <v>56719.598080150143</v>
      </c>
    </row>
    <row r="547" spans="2:8" x14ac:dyDescent="0.2">
      <c r="B547" s="378" t="s">
        <v>138</v>
      </c>
      <c r="C547" s="99">
        <v>527419.45016651216</v>
      </c>
      <c r="D547" s="99">
        <v>278171.99925324233</v>
      </c>
      <c r="E547" s="99">
        <v>249247.45091326983</v>
      </c>
      <c r="F547" s="99">
        <v>58184.348787458461</v>
      </c>
      <c r="G547" s="99">
        <v>4343.0585790333016</v>
      </c>
      <c r="H547" s="243">
        <v>186720.04354677806</v>
      </c>
    </row>
    <row r="548" spans="2:8" x14ac:dyDescent="0.2">
      <c r="B548" s="378" t="s">
        <v>139</v>
      </c>
      <c r="C548" s="99">
        <v>1885741.0407947977</v>
      </c>
      <c r="D548" s="99">
        <v>1427341.7184365266</v>
      </c>
      <c r="E548" s="99">
        <v>458399.32235827111</v>
      </c>
      <c r="F548" s="99">
        <v>241205.62703329875</v>
      </c>
      <c r="G548" s="99">
        <v>20552.680612536045</v>
      </c>
      <c r="H548" s="243">
        <v>196641.0147124363</v>
      </c>
    </row>
    <row r="549" spans="2:8" ht="22.5" x14ac:dyDescent="0.2">
      <c r="B549" s="378" t="s">
        <v>140</v>
      </c>
      <c r="C549" s="99">
        <v>626316.9616327309</v>
      </c>
      <c r="D549" s="99">
        <v>355764.72657905729</v>
      </c>
      <c r="E549" s="99">
        <v>270552.23505367362</v>
      </c>
      <c r="F549" s="99">
        <v>126014.38053815128</v>
      </c>
      <c r="G549" s="99">
        <v>9534.9839608511829</v>
      </c>
      <c r="H549" s="243">
        <v>135002.87055467116</v>
      </c>
    </row>
    <row r="550" spans="2:8" ht="45" x14ac:dyDescent="0.2">
      <c r="B550" s="378" t="s">
        <v>141</v>
      </c>
      <c r="C550" s="99">
        <v>867761.97460015072</v>
      </c>
      <c r="D550" s="99">
        <v>502211.67958237248</v>
      </c>
      <c r="E550" s="99">
        <v>365550.29501777823</v>
      </c>
      <c r="F550" s="99">
        <v>95177.289863918151</v>
      </c>
      <c r="G550" s="99">
        <v>13151.234017879091</v>
      </c>
      <c r="H550" s="243">
        <v>257221.77113598099</v>
      </c>
    </row>
    <row r="551" spans="2:8" x14ac:dyDescent="0.2">
      <c r="B551" s="378" t="s">
        <v>142</v>
      </c>
      <c r="C551" s="99">
        <v>136418.45274365036</v>
      </c>
      <c r="D551" s="99">
        <v>90160.904375319937</v>
      </c>
      <c r="E551" s="99">
        <v>46257.548368330419</v>
      </c>
      <c r="F551" s="99">
        <v>24449.922272242504</v>
      </c>
      <c r="G551" s="99">
        <v>2196.6654093006332</v>
      </c>
      <c r="H551" s="243">
        <v>19610.960686787283</v>
      </c>
    </row>
    <row r="552" spans="2:8" x14ac:dyDescent="0.2">
      <c r="B552" s="378" t="s">
        <v>143</v>
      </c>
      <c r="C552" s="99">
        <v>91955.370429597999</v>
      </c>
      <c r="D552" s="99">
        <v>48686.219502201537</v>
      </c>
      <c r="E552" s="99">
        <v>43269.150927396462</v>
      </c>
      <c r="F552" s="99">
        <v>10787.711122860441</v>
      </c>
      <c r="G552" s="99">
        <v>1153.3931149827358</v>
      </c>
      <c r="H552" s="243">
        <v>31328.046689553285</v>
      </c>
    </row>
    <row r="553" spans="2:8" x14ac:dyDescent="0.2">
      <c r="B553" s="378" t="s">
        <v>144</v>
      </c>
      <c r="C553" s="99">
        <v>8342.2491567797697</v>
      </c>
      <c r="D553" s="99">
        <v>5894.6017751272257</v>
      </c>
      <c r="E553" s="99">
        <v>2447.647381652544</v>
      </c>
      <c r="F553" s="99">
        <v>812.57544632467807</v>
      </c>
      <c r="G553" s="99">
        <v>152.88654425045652</v>
      </c>
      <c r="H553" s="243">
        <v>1482.1853910774093</v>
      </c>
    </row>
    <row r="554" spans="2:8" x14ac:dyDescent="0.2">
      <c r="B554" s="269" t="s">
        <v>145</v>
      </c>
      <c r="C554" s="99">
        <v>219846.62265687127</v>
      </c>
      <c r="D554" s="99">
        <v>113001.70851529395</v>
      </c>
      <c r="E554" s="99">
        <v>106844.91414157732</v>
      </c>
      <c r="F554" s="99">
        <v>31410.02153609609</v>
      </c>
      <c r="G554" s="99">
        <v>2751.0142606461104</v>
      </c>
      <c r="H554" s="243">
        <v>72683.878344835117</v>
      </c>
    </row>
    <row r="555" spans="2:8" x14ac:dyDescent="0.2">
      <c r="B555" s="398" t="s">
        <v>104</v>
      </c>
      <c r="C555" s="250">
        <f>+C556+C557</f>
        <v>2791951.8636522871</v>
      </c>
      <c r="D555" s="250">
        <f t="shared" ref="D555:H555" si="53">+D556+D557</f>
        <v>1373488.3399687158</v>
      </c>
      <c r="E555" s="250">
        <f t="shared" si="53"/>
        <v>1418463.5236835713</v>
      </c>
      <c r="F555" s="250">
        <f t="shared" si="53"/>
        <v>378956.99177750369</v>
      </c>
      <c r="G555" s="250">
        <f t="shared" si="53"/>
        <v>45606.359835436211</v>
      </c>
      <c r="H555" s="251">
        <f t="shared" si="53"/>
        <v>993900.17207063129</v>
      </c>
    </row>
    <row r="556" spans="2:8" ht="22.5" x14ac:dyDescent="0.2">
      <c r="B556" s="270" t="s">
        <v>146</v>
      </c>
      <c r="C556" s="99">
        <v>2085080.3573567495</v>
      </c>
      <c r="D556" s="99">
        <v>882818.85693988809</v>
      </c>
      <c r="E556" s="99">
        <v>1202261.5004168614</v>
      </c>
      <c r="F556" s="99">
        <v>338751.73785690579</v>
      </c>
      <c r="G556" s="99">
        <v>33293.70622628311</v>
      </c>
      <c r="H556" s="243">
        <v>830216.05633367249</v>
      </c>
    </row>
    <row r="557" spans="2:8" x14ac:dyDescent="0.2">
      <c r="B557" s="270" t="s">
        <v>147</v>
      </c>
      <c r="C557" s="99">
        <v>706871.50629553758</v>
      </c>
      <c r="D557" s="99">
        <v>490669.48302882776</v>
      </c>
      <c r="E557" s="99">
        <v>216202.02326670982</v>
      </c>
      <c r="F557" s="99">
        <v>40205.253920597876</v>
      </c>
      <c r="G557" s="99">
        <v>12312.653609153103</v>
      </c>
      <c r="H557" s="243">
        <v>163684.11573695883</v>
      </c>
    </row>
    <row r="558" spans="2:8" ht="22.5" x14ac:dyDescent="0.2">
      <c r="B558" s="271" t="s">
        <v>105</v>
      </c>
      <c r="C558" s="250">
        <f>+C559+C560+C561</f>
        <v>925401.05940216582</v>
      </c>
      <c r="D558" s="250">
        <f t="shared" ref="D558:H558" si="54">+D559+D560+D561</f>
        <v>364144.84895248478</v>
      </c>
      <c r="E558" s="250">
        <f t="shared" si="54"/>
        <v>561256.21044968104</v>
      </c>
      <c r="F558" s="250">
        <f t="shared" si="54"/>
        <v>162059.42500878515</v>
      </c>
      <c r="G558" s="250">
        <f t="shared" si="54"/>
        <v>29381.596579732224</v>
      </c>
      <c r="H558" s="251">
        <f t="shared" si="54"/>
        <v>369815.18886116368</v>
      </c>
    </row>
    <row r="559" spans="2:8" x14ac:dyDescent="0.2">
      <c r="B559" s="270" t="s">
        <v>148</v>
      </c>
      <c r="C559" s="99">
        <v>343838.8563644219</v>
      </c>
      <c r="D559" s="99">
        <v>139472.60131163709</v>
      </c>
      <c r="E559" s="99">
        <v>204366.25505278481</v>
      </c>
      <c r="F559" s="99">
        <v>80431.467815145486</v>
      </c>
      <c r="G559" s="99">
        <v>9249.3333923814225</v>
      </c>
      <c r="H559" s="243">
        <v>114685.4538452579</v>
      </c>
    </row>
    <row r="560" spans="2:8" x14ac:dyDescent="0.2">
      <c r="B560" s="270" t="s">
        <v>149</v>
      </c>
      <c r="C560" s="99">
        <v>332230.19126124057</v>
      </c>
      <c r="D560" s="99">
        <v>50091.78932917511</v>
      </c>
      <c r="E560" s="99">
        <v>282138.40193206549</v>
      </c>
      <c r="F560" s="99">
        <v>33146.837337618665</v>
      </c>
      <c r="G560" s="99">
        <v>9723.3203183550813</v>
      </c>
      <c r="H560" s="243">
        <v>239268.24427609175</v>
      </c>
    </row>
    <row r="561" spans="2:8" ht="22.5" x14ac:dyDescent="0.2">
      <c r="B561" s="270" t="s">
        <v>150</v>
      </c>
      <c r="C561" s="99">
        <v>249332.01177650329</v>
      </c>
      <c r="D561" s="99">
        <v>174580.45831167258</v>
      </c>
      <c r="E561" s="99">
        <v>74751.553464830708</v>
      </c>
      <c r="F561" s="99">
        <v>48481.119856020989</v>
      </c>
      <c r="G561" s="99">
        <v>10408.94286899572</v>
      </c>
      <c r="H561" s="243">
        <v>15861.490739813999</v>
      </c>
    </row>
    <row r="562" spans="2:8" x14ac:dyDescent="0.2">
      <c r="B562" s="271" t="s">
        <v>69</v>
      </c>
      <c r="C562" s="250">
        <f>+C563+C564+C565</f>
        <v>10954762.493835263</v>
      </c>
      <c r="D562" s="250">
        <f t="shared" ref="D562:H562" si="55">+D563+D564+D565</f>
        <v>6164517.4797056802</v>
      </c>
      <c r="E562" s="250">
        <f t="shared" si="55"/>
        <v>4790245.0141295828</v>
      </c>
      <c r="F562" s="250">
        <f t="shared" si="55"/>
        <v>1201951.141458279</v>
      </c>
      <c r="G562" s="250">
        <f t="shared" si="55"/>
        <v>86386.065498679411</v>
      </c>
      <c r="H562" s="251">
        <f t="shared" si="55"/>
        <v>3501907.8071726235</v>
      </c>
    </row>
    <row r="563" spans="2:8" x14ac:dyDescent="0.2">
      <c r="B563" s="270" t="s">
        <v>151</v>
      </c>
      <c r="C563" s="99">
        <v>5061304.0801535519</v>
      </c>
      <c r="D563" s="99">
        <v>2733151.3628387121</v>
      </c>
      <c r="E563" s="99">
        <v>2328152.7173148398</v>
      </c>
      <c r="F563" s="99">
        <v>562389.51463976246</v>
      </c>
      <c r="G563" s="99">
        <v>38687.994857846526</v>
      </c>
      <c r="H563" s="243">
        <v>1727075.2078172308</v>
      </c>
    </row>
    <row r="564" spans="2:8" x14ac:dyDescent="0.2">
      <c r="B564" s="270" t="s">
        <v>152</v>
      </c>
      <c r="C564" s="99">
        <v>2098541.2187031233</v>
      </c>
      <c r="D564" s="99">
        <v>1350243.4782523261</v>
      </c>
      <c r="E564" s="99">
        <v>748297.74045079714</v>
      </c>
      <c r="F564" s="99">
        <v>241136.9980540011</v>
      </c>
      <c r="G564" s="99">
        <v>19679.396769880437</v>
      </c>
      <c r="H564" s="243">
        <v>487481.34562691557</v>
      </c>
    </row>
    <row r="565" spans="2:8" ht="22.5" x14ac:dyDescent="0.2">
      <c r="B565" s="270" t="s">
        <v>153</v>
      </c>
      <c r="C565" s="99">
        <v>3794917.1949785878</v>
      </c>
      <c r="D565" s="99">
        <v>2081122.6386146422</v>
      </c>
      <c r="E565" s="99">
        <v>1713794.5563639456</v>
      </c>
      <c r="F565" s="99">
        <v>398424.62876451551</v>
      </c>
      <c r="G565" s="99">
        <v>28018.673870952454</v>
      </c>
      <c r="H565" s="243">
        <v>1287351.2537284775</v>
      </c>
    </row>
    <row r="566" spans="2:8" ht="22.5" x14ac:dyDescent="0.2">
      <c r="B566" s="271" t="s">
        <v>70</v>
      </c>
      <c r="C566" s="250">
        <f>SUM(C567:C568)</f>
        <v>15188677.000432221</v>
      </c>
      <c r="D566" s="250">
        <f t="shared" ref="D566:H566" si="56">SUM(D567:D568)</f>
        <v>7346457.5129384072</v>
      </c>
      <c r="E566" s="250">
        <f t="shared" si="56"/>
        <v>7842219.487493813</v>
      </c>
      <c r="F566" s="250">
        <f t="shared" si="56"/>
        <v>4243662.0894489363</v>
      </c>
      <c r="G566" s="250">
        <f t="shared" si="56"/>
        <v>531385.22904211015</v>
      </c>
      <c r="H566" s="251">
        <f t="shared" si="56"/>
        <v>3067172.1690027672</v>
      </c>
    </row>
    <row r="567" spans="2:8" x14ac:dyDescent="0.2">
      <c r="B567" s="270" t="s">
        <v>154</v>
      </c>
      <c r="C567" s="99">
        <v>14175537.872813499</v>
      </c>
      <c r="D567" s="99">
        <v>6832500.3412674451</v>
      </c>
      <c r="E567" s="99">
        <v>7343037.5315460535</v>
      </c>
      <c r="F567" s="99">
        <v>4068370.183494363</v>
      </c>
      <c r="G567" s="99">
        <v>522486.62481732172</v>
      </c>
      <c r="H567" s="243">
        <v>2752180.723234369</v>
      </c>
    </row>
    <row r="568" spans="2:8" ht="22.5" x14ac:dyDescent="0.2">
      <c r="B568" s="270" t="s">
        <v>155</v>
      </c>
      <c r="C568" s="99">
        <v>1013139.1276187218</v>
      </c>
      <c r="D568" s="99">
        <v>513957.17167096247</v>
      </c>
      <c r="E568" s="99">
        <v>499181.95594775933</v>
      </c>
      <c r="F568" s="99">
        <v>175291.9059545729</v>
      </c>
      <c r="G568" s="99">
        <v>8898.6042247883852</v>
      </c>
      <c r="H568" s="243">
        <v>314991.44576839806</v>
      </c>
    </row>
    <row r="569" spans="2:8" x14ac:dyDescent="0.2">
      <c r="B569" s="393" t="s">
        <v>71</v>
      </c>
      <c r="C569" s="250">
        <f>SUM(C570:C573)</f>
        <v>5298450.832019587</v>
      </c>
      <c r="D569" s="250">
        <f t="shared" ref="D569:H569" si="57">SUM(D570:D573)</f>
        <v>2631679.7628060351</v>
      </c>
      <c r="E569" s="250">
        <f t="shared" si="57"/>
        <v>2666771.069213551</v>
      </c>
      <c r="F569" s="250">
        <f t="shared" si="57"/>
        <v>671991.8071769661</v>
      </c>
      <c r="G569" s="250">
        <f t="shared" si="57"/>
        <v>57096.767073143863</v>
      </c>
      <c r="H569" s="251">
        <f t="shared" si="57"/>
        <v>1937682.4949634413</v>
      </c>
    </row>
    <row r="570" spans="2:8" x14ac:dyDescent="0.2">
      <c r="B570" s="270" t="s">
        <v>156</v>
      </c>
      <c r="C570" s="99">
        <v>4049901.9069642122</v>
      </c>
      <c r="D570" s="99">
        <v>2011706.4240382076</v>
      </c>
      <c r="E570" s="99">
        <v>2038195.4829260046</v>
      </c>
      <c r="F570" s="99">
        <v>443704.88516240282</v>
      </c>
      <c r="G570" s="99">
        <v>39083.872791845482</v>
      </c>
      <c r="H570" s="243">
        <v>1555406.7249717561</v>
      </c>
    </row>
    <row r="571" spans="2:8" x14ac:dyDescent="0.2">
      <c r="B571" s="270" t="s">
        <v>157</v>
      </c>
      <c r="C571" s="99">
        <v>153952.69375123459</v>
      </c>
      <c r="D571" s="99">
        <v>95512.879863011098</v>
      </c>
      <c r="E571" s="99">
        <v>58439.813888223493</v>
      </c>
      <c r="F571" s="99">
        <v>33044.197492381034</v>
      </c>
      <c r="G571" s="99">
        <v>2096.3193588801278</v>
      </c>
      <c r="H571" s="243">
        <v>23299.297036962329</v>
      </c>
    </row>
    <row r="572" spans="2:8" x14ac:dyDescent="0.2">
      <c r="B572" s="270" t="s">
        <v>158</v>
      </c>
      <c r="C572" s="99">
        <v>949581.91776803706</v>
      </c>
      <c r="D572" s="99">
        <v>440950.75838293927</v>
      </c>
      <c r="E572" s="99">
        <v>508631.1593850978</v>
      </c>
      <c r="F572" s="99">
        <v>170465.2969259673</v>
      </c>
      <c r="G572" s="99">
        <v>13747.827982816125</v>
      </c>
      <c r="H572" s="243">
        <v>324418.03447631432</v>
      </c>
    </row>
    <row r="573" spans="2:8" x14ac:dyDescent="0.2">
      <c r="B573" s="270" t="s">
        <v>159</v>
      </c>
      <c r="C573" s="99">
        <v>145014.31353610277</v>
      </c>
      <c r="D573" s="99">
        <v>83509.700521877166</v>
      </c>
      <c r="E573" s="99">
        <v>61504.613014225601</v>
      </c>
      <c r="F573" s="99">
        <v>24777.427596214922</v>
      </c>
      <c r="G573" s="99">
        <v>2168.7469396021279</v>
      </c>
      <c r="H573" s="243">
        <v>34558.438478408549</v>
      </c>
    </row>
    <row r="574" spans="2:8" x14ac:dyDescent="0.2">
      <c r="B574" s="393" t="s">
        <v>72</v>
      </c>
      <c r="C574" s="250">
        <f>+C575</f>
        <v>6562957.1700505083</v>
      </c>
      <c r="D574" s="250">
        <f t="shared" ref="D574:H574" si="58">+D575</f>
        <v>3279307.7692499915</v>
      </c>
      <c r="E574" s="250">
        <f t="shared" si="58"/>
        <v>3283649.4008005168</v>
      </c>
      <c r="F574" s="250">
        <f t="shared" si="58"/>
        <v>1195662.2798573445</v>
      </c>
      <c r="G574" s="250">
        <f t="shared" si="58"/>
        <v>75806.956752392041</v>
      </c>
      <c r="H574" s="251">
        <f t="shared" si="58"/>
        <v>2012180.1641907804</v>
      </c>
    </row>
    <row r="575" spans="2:8" x14ac:dyDescent="0.2">
      <c r="B575" s="270" t="s">
        <v>160</v>
      </c>
      <c r="C575" s="99">
        <v>6562957.1700505083</v>
      </c>
      <c r="D575" s="99">
        <v>3279307.7692499915</v>
      </c>
      <c r="E575" s="99">
        <v>3283649.4008005168</v>
      </c>
      <c r="F575" s="99">
        <v>1195662.2798573445</v>
      </c>
      <c r="G575" s="99">
        <v>75806.956752392041</v>
      </c>
      <c r="H575" s="243">
        <v>2012180.1641907804</v>
      </c>
    </row>
    <row r="576" spans="2:8" x14ac:dyDescent="0.2">
      <c r="B576" s="398" t="s">
        <v>73</v>
      </c>
      <c r="C576" s="250">
        <f>+C577</f>
        <v>6529381.1725902362</v>
      </c>
      <c r="D576" s="250">
        <f t="shared" ref="D576:H576" si="59">+D577</f>
        <v>3220083.5572269992</v>
      </c>
      <c r="E576" s="250">
        <f t="shared" si="59"/>
        <v>3309297.615363237</v>
      </c>
      <c r="F576" s="250">
        <f t="shared" si="59"/>
        <v>2356008.8784597628</v>
      </c>
      <c r="G576" s="250">
        <f t="shared" si="59"/>
        <v>130190.79334856998</v>
      </c>
      <c r="H576" s="251">
        <f t="shared" si="59"/>
        <v>823097.9435549042</v>
      </c>
    </row>
    <row r="577" spans="2:8" x14ac:dyDescent="0.2">
      <c r="B577" s="270" t="s">
        <v>161</v>
      </c>
      <c r="C577" s="99">
        <v>6529381.1725902362</v>
      </c>
      <c r="D577" s="99">
        <v>3220083.5572269992</v>
      </c>
      <c r="E577" s="99">
        <v>3309297.615363237</v>
      </c>
      <c r="F577" s="99">
        <v>2356008.8784597628</v>
      </c>
      <c r="G577" s="99">
        <v>130190.79334856998</v>
      </c>
      <c r="H577" s="243">
        <v>823097.9435549042</v>
      </c>
    </row>
    <row r="578" spans="2:8" x14ac:dyDescent="0.2">
      <c r="B578" s="393" t="s">
        <v>74</v>
      </c>
      <c r="C578" s="250">
        <f>+C579</f>
        <v>8633870.179499466</v>
      </c>
      <c r="D578" s="250">
        <f t="shared" ref="D578:H578" si="60">+D579</f>
        <v>3912025.8974885717</v>
      </c>
      <c r="E578" s="250">
        <f t="shared" si="60"/>
        <v>4721844.2820108943</v>
      </c>
      <c r="F578" s="250">
        <f t="shared" si="60"/>
        <v>2174329.9125930914</v>
      </c>
      <c r="G578" s="250">
        <f t="shared" si="60"/>
        <v>168811.98955598709</v>
      </c>
      <c r="H578" s="251">
        <f t="shared" si="60"/>
        <v>2378702.3798618158</v>
      </c>
    </row>
    <row r="579" spans="2:8" x14ac:dyDescent="0.2">
      <c r="B579" s="270" t="s">
        <v>162</v>
      </c>
      <c r="C579" s="99">
        <v>8633870.179499466</v>
      </c>
      <c r="D579" s="99">
        <v>3912025.8974885717</v>
      </c>
      <c r="E579" s="99">
        <v>4721844.2820108943</v>
      </c>
      <c r="F579" s="99">
        <v>2174329.9125930914</v>
      </c>
      <c r="G579" s="99">
        <v>168811.98955598709</v>
      </c>
      <c r="H579" s="243">
        <v>2378702.3798618158</v>
      </c>
    </row>
    <row r="580" spans="2:8" x14ac:dyDescent="0.2">
      <c r="B580" s="393" t="s">
        <v>85</v>
      </c>
      <c r="C580" s="250">
        <f>+C581</f>
        <v>8760419.2416757513</v>
      </c>
      <c r="D580" s="250">
        <f t="shared" ref="D580:H580" si="61">+D581</f>
        <v>978828.37336782191</v>
      </c>
      <c r="E580" s="250">
        <f t="shared" si="61"/>
        <v>7781590.8683079295</v>
      </c>
      <c r="F580" s="250">
        <f t="shared" si="61"/>
        <v>174107.40360606101</v>
      </c>
      <c r="G580" s="250">
        <f t="shared" si="61"/>
        <v>491700.90708211804</v>
      </c>
      <c r="H580" s="251">
        <f t="shared" si="61"/>
        <v>7115782.5576197505</v>
      </c>
    </row>
    <row r="581" spans="2:8" x14ac:dyDescent="0.2">
      <c r="B581" s="270" t="s">
        <v>163</v>
      </c>
      <c r="C581" s="99">
        <v>8760419.2416757513</v>
      </c>
      <c r="D581" s="99">
        <v>978828.37336782191</v>
      </c>
      <c r="E581" s="99">
        <v>7781590.8683079295</v>
      </c>
      <c r="F581" s="99">
        <v>174107.40360606101</v>
      </c>
      <c r="G581" s="99">
        <v>491700.90708211804</v>
      </c>
      <c r="H581" s="243">
        <v>7115782.5576197505</v>
      </c>
    </row>
    <row r="582" spans="2:8" x14ac:dyDescent="0.2">
      <c r="B582" s="393" t="s">
        <v>106</v>
      </c>
      <c r="C582" s="250">
        <f>+C583</f>
        <v>5546082.6426692363</v>
      </c>
      <c r="D582" s="250">
        <f t="shared" ref="D582:H582" si="62">+D583</f>
        <v>1890948.2277708459</v>
      </c>
      <c r="E582" s="250">
        <f t="shared" si="62"/>
        <v>3655134.4148983904</v>
      </c>
      <c r="F582" s="250">
        <f t="shared" si="62"/>
        <v>1449894.6977862809</v>
      </c>
      <c r="G582" s="250">
        <f t="shared" si="62"/>
        <v>121542.72462354704</v>
      </c>
      <c r="H582" s="251">
        <f t="shared" si="62"/>
        <v>2083696.9924885626</v>
      </c>
    </row>
    <row r="583" spans="2:8" x14ac:dyDescent="0.2">
      <c r="B583" s="267" t="s">
        <v>164</v>
      </c>
      <c r="C583" s="99">
        <v>5546082.6426692363</v>
      </c>
      <c r="D583" s="99">
        <v>1890948.2277708459</v>
      </c>
      <c r="E583" s="99">
        <v>3655134.4148983904</v>
      </c>
      <c r="F583" s="99">
        <v>1449894.6977862809</v>
      </c>
      <c r="G583" s="99">
        <v>121542.72462354704</v>
      </c>
      <c r="H583" s="243">
        <v>2083696.9924885626</v>
      </c>
    </row>
    <row r="584" spans="2:8" x14ac:dyDescent="0.2">
      <c r="B584" s="393" t="s">
        <v>107</v>
      </c>
      <c r="C584" s="250">
        <f>+C585</f>
        <v>6351245.6268734485</v>
      </c>
      <c r="D584" s="250">
        <f t="shared" ref="D584:H584" si="63">+D585</f>
        <v>1534506.4377243754</v>
      </c>
      <c r="E584" s="250">
        <f t="shared" si="63"/>
        <v>4816739.1891490733</v>
      </c>
      <c r="F584" s="250">
        <f t="shared" si="63"/>
        <v>3807853.2002136558</v>
      </c>
      <c r="G584" s="250">
        <f t="shared" si="63"/>
        <v>98352.633159230172</v>
      </c>
      <c r="H584" s="251">
        <f t="shared" si="63"/>
        <v>910533.35577618727</v>
      </c>
    </row>
    <row r="585" spans="2:8" x14ac:dyDescent="0.2">
      <c r="B585" s="267" t="s">
        <v>165</v>
      </c>
      <c r="C585" s="99">
        <v>6351245.6268734485</v>
      </c>
      <c r="D585" s="99">
        <v>1534506.4377243754</v>
      </c>
      <c r="E585" s="99">
        <v>4816739.1891490733</v>
      </c>
      <c r="F585" s="99">
        <v>3807853.2002136558</v>
      </c>
      <c r="G585" s="99">
        <v>98352.633159230172</v>
      </c>
      <c r="H585" s="243">
        <v>910533.35577618727</v>
      </c>
    </row>
    <row r="586" spans="2:8" ht="22.5" x14ac:dyDescent="0.2">
      <c r="B586" s="393" t="s">
        <v>77</v>
      </c>
      <c r="C586" s="250">
        <f>+C587</f>
        <v>5085347.2554479111</v>
      </c>
      <c r="D586" s="250">
        <f t="shared" ref="D586:H586" si="64">+D587</f>
        <v>1679018.1839743673</v>
      </c>
      <c r="E586" s="250">
        <f t="shared" si="64"/>
        <v>3406329.0714735431</v>
      </c>
      <c r="F586" s="250">
        <f t="shared" si="64"/>
        <v>2319068.9974970338</v>
      </c>
      <c r="G586" s="250">
        <f t="shared" si="64"/>
        <v>710567.68468407134</v>
      </c>
      <c r="H586" s="251">
        <f t="shared" si="64"/>
        <v>376692.38929243793</v>
      </c>
    </row>
    <row r="587" spans="2:8" ht="22.5" x14ac:dyDescent="0.2">
      <c r="B587" s="267" t="s">
        <v>166</v>
      </c>
      <c r="C587" s="99">
        <v>5085347.2554479111</v>
      </c>
      <c r="D587" s="99">
        <v>1679018.1839743673</v>
      </c>
      <c r="E587" s="99">
        <v>3406329.0714735431</v>
      </c>
      <c r="F587" s="99">
        <v>2319068.9974970338</v>
      </c>
      <c r="G587" s="99">
        <v>710567.68468407134</v>
      </c>
      <c r="H587" s="243">
        <v>376692.38929243793</v>
      </c>
    </row>
    <row r="588" spans="2:8" x14ac:dyDescent="0.2">
      <c r="B588" s="393" t="s">
        <v>78</v>
      </c>
      <c r="C588" s="250">
        <f>+C589+C590</f>
        <v>4633869.0495137628</v>
      </c>
      <c r="D588" s="250">
        <f t="shared" ref="D588:H588" si="65">+D589+D590</f>
        <v>1502232.099547402</v>
      </c>
      <c r="E588" s="250">
        <f t="shared" si="65"/>
        <v>3131636.9499663608</v>
      </c>
      <c r="F588" s="250">
        <f t="shared" si="65"/>
        <v>2436518.030205722</v>
      </c>
      <c r="G588" s="250">
        <f t="shared" si="65"/>
        <v>81563.070753058535</v>
      </c>
      <c r="H588" s="251">
        <f t="shared" si="65"/>
        <v>613555.84900757996</v>
      </c>
    </row>
    <row r="589" spans="2:8" x14ac:dyDescent="0.2">
      <c r="B589" s="267" t="s">
        <v>167</v>
      </c>
      <c r="C589" s="99">
        <v>1792972.8124298782</v>
      </c>
      <c r="D589" s="99">
        <v>458696.34286627895</v>
      </c>
      <c r="E589" s="99">
        <v>1334276.4695635992</v>
      </c>
      <c r="F589" s="99">
        <v>930859.8168637621</v>
      </c>
      <c r="G589" s="99">
        <v>37819.971089582417</v>
      </c>
      <c r="H589" s="243">
        <v>365596.68161025469</v>
      </c>
    </row>
    <row r="590" spans="2:8" x14ac:dyDescent="0.2">
      <c r="B590" s="267" t="s">
        <v>168</v>
      </c>
      <c r="C590" s="99">
        <v>2840896.2370838844</v>
      </c>
      <c r="D590" s="99">
        <v>1043535.756681123</v>
      </c>
      <c r="E590" s="99">
        <v>1797360.4804027614</v>
      </c>
      <c r="F590" s="99">
        <v>1505658.21334196</v>
      </c>
      <c r="G590" s="99">
        <v>43743.099663476125</v>
      </c>
      <c r="H590" s="243">
        <v>247959.16739732528</v>
      </c>
    </row>
    <row r="591" spans="2:8" ht="22.5" x14ac:dyDescent="0.2">
      <c r="B591" s="393" t="s">
        <v>79</v>
      </c>
      <c r="C591" s="250">
        <f>+C592</f>
        <v>7156511.0389499171</v>
      </c>
      <c r="D591" s="250">
        <f t="shared" ref="D591:H591" si="66">+D592</f>
        <v>3587588.2400747477</v>
      </c>
      <c r="E591" s="250">
        <f t="shared" si="66"/>
        <v>3568922.7988751694</v>
      </c>
      <c r="F591" s="250">
        <f t="shared" si="66"/>
        <v>2096692.3892580811</v>
      </c>
      <c r="G591" s="250">
        <f t="shared" si="66"/>
        <v>74849.313865982767</v>
      </c>
      <c r="H591" s="251">
        <f t="shared" si="66"/>
        <v>1397381.0957511056</v>
      </c>
    </row>
    <row r="592" spans="2:8" x14ac:dyDescent="0.2">
      <c r="B592" s="267" t="s">
        <v>169</v>
      </c>
      <c r="C592" s="99">
        <v>7156511.0389499171</v>
      </c>
      <c r="D592" s="99">
        <v>3587588.2400747477</v>
      </c>
      <c r="E592" s="99">
        <v>3568922.7988751694</v>
      </c>
      <c r="F592" s="99">
        <v>2096692.3892580811</v>
      </c>
      <c r="G592" s="99">
        <v>74849.313865982767</v>
      </c>
      <c r="H592" s="243">
        <v>1397381.0957511056</v>
      </c>
    </row>
    <row r="593" spans="2:8" ht="22.5" x14ac:dyDescent="0.2">
      <c r="B593" s="393" t="s">
        <v>108</v>
      </c>
      <c r="C593" s="250">
        <f>+C594</f>
        <v>3249989.0329175591</v>
      </c>
      <c r="D593" s="250">
        <f t="shared" ref="D593:H593" si="67">+D594</f>
        <v>1465376.7148616537</v>
      </c>
      <c r="E593" s="250">
        <f t="shared" si="67"/>
        <v>1784612.3180559054</v>
      </c>
      <c r="F593" s="250">
        <f t="shared" si="67"/>
        <v>650451.96858055168</v>
      </c>
      <c r="G593" s="250">
        <f t="shared" si="67"/>
        <v>48979.918274780161</v>
      </c>
      <c r="H593" s="251">
        <f t="shared" si="67"/>
        <v>1085180.4312005735</v>
      </c>
    </row>
    <row r="594" spans="2:8" ht="22.5" x14ac:dyDescent="0.2">
      <c r="B594" s="267" t="s">
        <v>170</v>
      </c>
      <c r="C594" s="99">
        <v>3249989.0329175591</v>
      </c>
      <c r="D594" s="99">
        <v>1465376.7148616537</v>
      </c>
      <c r="E594" s="99">
        <v>1784612.3180559054</v>
      </c>
      <c r="F594" s="99">
        <v>650451.96858055168</v>
      </c>
      <c r="G594" s="99">
        <v>48979.918274780161</v>
      </c>
      <c r="H594" s="243">
        <v>1085180.4312005735</v>
      </c>
    </row>
    <row r="595" spans="2:8" x14ac:dyDescent="0.2">
      <c r="B595" s="393" t="s">
        <v>109</v>
      </c>
      <c r="C595" s="250">
        <f>+C596</f>
        <v>253404.96600348002</v>
      </c>
      <c r="D595" s="250">
        <f t="shared" ref="D595:H595" si="68">+D596</f>
        <v>0</v>
      </c>
      <c r="E595" s="250">
        <f t="shared" si="68"/>
        <v>253404.96600348002</v>
      </c>
      <c r="F595" s="250">
        <f t="shared" si="68"/>
        <v>253404.96600348002</v>
      </c>
      <c r="G595" s="250">
        <f t="shared" si="68"/>
        <v>0</v>
      </c>
      <c r="H595" s="251">
        <f t="shared" si="68"/>
        <v>0</v>
      </c>
    </row>
    <row r="596" spans="2:8" x14ac:dyDescent="0.2">
      <c r="B596" s="267" t="s">
        <v>171</v>
      </c>
      <c r="C596" s="99">
        <v>253404.96600348002</v>
      </c>
      <c r="D596" s="99">
        <v>0</v>
      </c>
      <c r="E596" s="99">
        <v>253404.96600348002</v>
      </c>
      <c r="F596" s="99">
        <v>253404.96600348002</v>
      </c>
      <c r="G596" s="99">
        <v>0</v>
      </c>
      <c r="H596" s="243">
        <v>0</v>
      </c>
    </row>
    <row r="597" spans="2:8" x14ac:dyDescent="0.2">
      <c r="B597" s="393" t="s">
        <v>81</v>
      </c>
      <c r="C597" s="250">
        <f t="shared" ref="C597:H597" si="69">+C595+C593+C591+C588+C586+C584+C582+C580+C578+C576+C574+C569+C566+C562+C558+C555+C534+C532+C526</f>
        <v>123280002.93134929</v>
      </c>
      <c r="D597" s="250">
        <f t="shared" si="69"/>
        <v>57612934.077109449</v>
      </c>
      <c r="E597" s="250">
        <f t="shared" si="69"/>
        <v>65667068.854239844</v>
      </c>
      <c r="F597" s="250">
        <f t="shared" si="69"/>
        <v>28531780.443324357</v>
      </c>
      <c r="G597" s="250">
        <f t="shared" si="69"/>
        <v>3023210.0912523572</v>
      </c>
      <c r="H597" s="251">
        <f t="shared" si="69"/>
        <v>34112078.319663122</v>
      </c>
    </row>
    <row r="598" spans="2:8" x14ac:dyDescent="0.2">
      <c r="B598" s="267"/>
      <c r="C598" s="99"/>
      <c r="D598" s="99"/>
      <c r="E598" s="99"/>
      <c r="F598" s="99"/>
      <c r="G598" s="99"/>
      <c r="H598" s="243"/>
    </row>
    <row r="599" spans="2:8" x14ac:dyDescent="0.2">
      <c r="B599" s="267" t="s">
        <v>59</v>
      </c>
      <c r="C599" s="99"/>
      <c r="D599" s="99"/>
      <c r="E599" s="99">
        <v>6619157.0516162589</v>
      </c>
      <c r="F599" s="99"/>
      <c r="G599" s="99"/>
      <c r="H599" s="243"/>
    </row>
    <row r="600" spans="2:8" x14ac:dyDescent="0.2">
      <c r="B600" s="267"/>
      <c r="C600" s="99"/>
      <c r="D600" s="99"/>
      <c r="E600" s="99"/>
      <c r="F600" s="99"/>
      <c r="G600" s="99"/>
      <c r="H600" s="243"/>
    </row>
    <row r="601" spans="2:8" x14ac:dyDescent="0.2">
      <c r="B601" s="393" t="s">
        <v>82</v>
      </c>
      <c r="C601" s="250"/>
      <c r="D601" s="250"/>
      <c r="E601" s="250">
        <f>+E597+E599</f>
        <v>72286225.905856103</v>
      </c>
      <c r="F601" s="250"/>
      <c r="G601" s="250"/>
      <c r="H601" s="251"/>
    </row>
    <row r="602" spans="2:8" x14ac:dyDescent="0.2">
      <c r="B602" s="399"/>
      <c r="C602" s="260"/>
      <c r="D602" s="260"/>
      <c r="E602" s="260"/>
      <c r="F602" s="260"/>
      <c r="G602" s="260"/>
      <c r="H602" s="261"/>
    </row>
    <row r="603" spans="2:8" x14ac:dyDescent="0.2">
      <c r="B603" s="350" t="s">
        <v>26</v>
      </c>
      <c r="C603" s="63"/>
      <c r="D603" s="63"/>
      <c r="E603" s="63"/>
      <c r="F603" s="63"/>
      <c r="G603" s="63"/>
      <c r="H603" s="351"/>
    </row>
    <row r="604" spans="2:8" x14ac:dyDescent="0.2">
      <c r="B604" s="316"/>
      <c r="C604" s="158"/>
      <c r="D604" s="158"/>
      <c r="E604" s="158"/>
      <c r="F604" s="158"/>
      <c r="G604" s="158"/>
      <c r="H604" s="197"/>
    </row>
    <row r="605" spans="2:8" x14ac:dyDescent="0.2">
      <c r="B605" s="190"/>
      <c r="C605" s="21"/>
      <c r="D605" s="21"/>
      <c r="E605" s="21"/>
      <c r="F605" s="21"/>
      <c r="G605" s="21"/>
      <c r="H605" s="191"/>
    </row>
    <row r="606" spans="2:8" x14ac:dyDescent="0.2">
      <c r="B606" s="367" t="s">
        <v>174</v>
      </c>
      <c r="C606" s="117"/>
      <c r="D606" s="117"/>
      <c r="E606" s="117"/>
      <c r="F606" s="117"/>
      <c r="G606" s="117"/>
      <c r="H606" s="291"/>
    </row>
    <row r="607" spans="2:8" s="85" customFormat="1" ht="31.5" customHeight="1" x14ac:dyDescent="0.2">
      <c r="B607" s="368" t="s">
        <v>243</v>
      </c>
      <c r="C607" s="369"/>
      <c r="D607" s="369"/>
      <c r="E607" s="369"/>
      <c r="F607" s="369"/>
      <c r="G607" s="369"/>
      <c r="H607" s="370"/>
    </row>
    <row r="608" spans="2:8" s="85" customFormat="1" ht="12.75" x14ac:dyDescent="0.2">
      <c r="B608" s="371">
        <v>2018</v>
      </c>
      <c r="C608" s="126"/>
      <c r="D608" s="126"/>
      <c r="E608" s="126"/>
      <c r="F608" s="126"/>
      <c r="G608" s="126"/>
      <c r="H608" s="374"/>
    </row>
    <row r="609" spans="2:8" x14ac:dyDescent="0.2">
      <c r="B609" s="338"/>
      <c r="C609" s="143"/>
      <c r="D609" s="143"/>
      <c r="E609" s="143"/>
      <c r="F609" s="143"/>
      <c r="G609" s="143"/>
      <c r="H609" s="342" t="s">
        <v>97</v>
      </c>
    </row>
    <row r="610" spans="2:8" ht="56.25" x14ac:dyDescent="0.2">
      <c r="B610" s="428" t="s">
        <v>98</v>
      </c>
      <c r="C610" s="74" t="s">
        <v>54</v>
      </c>
      <c r="D610" s="74" t="s">
        <v>99</v>
      </c>
      <c r="E610" s="74" t="s">
        <v>100</v>
      </c>
      <c r="F610" s="74" t="s">
        <v>101</v>
      </c>
      <c r="G610" s="74" t="s">
        <v>102</v>
      </c>
      <c r="H610" s="431" t="s">
        <v>103</v>
      </c>
    </row>
    <row r="611" spans="2:8" x14ac:dyDescent="0.2">
      <c r="B611" s="388"/>
      <c r="C611" s="432"/>
      <c r="D611" s="432"/>
      <c r="E611" s="432"/>
      <c r="F611" s="432"/>
      <c r="G611" s="432"/>
      <c r="H611" s="433"/>
    </row>
    <row r="612" spans="2:8" x14ac:dyDescent="0.2">
      <c r="B612" s="393" t="s">
        <v>65</v>
      </c>
      <c r="C612" s="250">
        <f>SUM(C613:C617)</f>
        <v>704521.55168194009</v>
      </c>
      <c r="D612" s="250">
        <f t="shared" ref="D612:H612" si="70">SUM(D613:D617)</f>
        <v>392176.01130530727</v>
      </c>
      <c r="E612" s="250">
        <f t="shared" si="70"/>
        <v>312345.54037663277</v>
      </c>
      <c r="F612" s="250">
        <f t="shared" si="70"/>
        <v>64500.547001193023</v>
      </c>
      <c r="G612" s="250">
        <f t="shared" si="70"/>
        <v>1517.5534535858069</v>
      </c>
      <c r="H612" s="251">
        <f t="shared" si="70"/>
        <v>246327.43992185401</v>
      </c>
    </row>
    <row r="613" spans="2:8" x14ac:dyDescent="0.2">
      <c r="B613" s="270" t="s">
        <v>120</v>
      </c>
      <c r="C613" s="99">
        <v>81608.349118483879</v>
      </c>
      <c r="D613" s="99">
        <v>23058.907375911687</v>
      </c>
      <c r="E613" s="99">
        <v>58549.441742572191</v>
      </c>
      <c r="F613" s="99">
        <v>20870.250461369993</v>
      </c>
      <c r="G613" s="99">
        <v>142.73803253119243</v>
      </c>
      <c r="H613" s="243">
        <v>37536.453248671009</v>
      </c>
    </row>
    <row r="614" spans="2:8" x14ac:dyDescent="0.2">
      <c r="B614" s="270" t="s">
        <v>121</v>
      </c>
      <c r="C614" s="99">
        <v>546082.95901191758</v>
      </c>
      <c r="D614" s="99">
        <v>335618.65426562954</v>
      </c>
      <c r="E614" s="99">
        <v>210464.30474628805</v>
      </c>
      <c r="F614" s="99">
        <v>19923.328269271602</v>
      </c>
      <c r="G614" s="99">
        <v>661.04866431235541</v>
      </c>
      <c r="H614" s="243">
        <v>189879.92781270412</v>
      </c>
    </row>
    <row r="615" spans="2:8" x14ac:dyDescent="0.2">
      <c r="B615" s="270" t="s">
        <v>122</v>
      </c>
      <c r="C615" s="99">
        <v>60407.28292205451</v>
      </c>
      <c r="D615" s="99">
        <v>25608.989093241922</v>
      </c>
      <c r="E615" s="99">
        <v>34798.293828812588</v>
      </c>
      <c r="F615" s="99">
        <v>15947.522691422391</v>
      </c>
      <c r="G615" s="99">
        <v>702.15667105522994</v>
      </c>
      <c r="H615" s="243">
        <v>18148.61446633497</v>
      </c>
    </row>
    <row r="616" spans="2:8" x14ac:dyDescent="0.2">
      <c r="B616" s="270" t="s">
        <v>123</v>
      </c>
      <c r="C616" s="99">
        <v>16358.004629484129</v>
      </c>
      <c r="D616" s="99">
        <v>7858.2065740962453</v>
      </c>
      <c r="E616" s="99">
        <v>8499.7980553878842</v>
      </c>
      <c r="F616" s="99">
        <v>7759.4455791290393</v>
      </c>
      <c r="G616" s="99">
        <v>11.610085687029247</v>
      </c>
      <c r="H616" s="243">
        <v>728.74239057181569</v>
      </c>
    </row>
    <row r="617" spans="2:8" x14ac:dyDescent="0.2">
      <c r="B617" s="270" t="s">
        <v>124</v>
      </c>
      <c r="C617" s="99">
        <v>64.956000000000003</v>
      </c>
      <c r="D617" s="99">
        <v>31.253996427915155</v>
      </c>
      <c r="E617" s="99">
        <v>33.702003572084848</v>
      </c>
      <c r="F617" s="99">
        <v>0</v>
      </c>
      <c r="G617" s="99">
        <v>0</v>
      </c>
      <c r="H617" s="243">
        <v>33.702003572084848</v>
      </c>
    </row>
    <row r="618" spans="2:8" x14ac:dyDescent="0.2">
      <c r="B618" s="393" t="s">
        <v>66</v>
      </c>
      <c r="C618" s="250">
        <f>+C619</f>
        <v>125069.27666705404</v>
      </c>
      <c r="D618" s="250">
        <f t="shared" ref="D618:H618" si="71">+D619</f>
        <v>57656.96490375507</v>
      </c>
      <c r="E618" s="250">
        <f t="shared" si="71"/>
        <v>67412.311763298974</v>
      </c>
      <c r="F618" s="250">
        <f t="shared" si="71"/>
        <v>8210.9752141502413</v>
      </c>
      <c r="G618" s="250">
        <f t="shared" si="71"/>
        <v>1089.520382749592</v>
      </c>
      <c r="H618" s="251">
        <f t="shared" si="71"/>
        <v>58111.816166399141</v>
      </c>
    </row>
    <row r="619" spans="2:8" x14ac:dyDescent="0.2">
      <c r="B619" s="270" t="s">
        <v>125</v>
      </c>
      <c r="C619" s="99">
        <v>125069.27666705404</v>
      </c>
      <c r="D619" s="99">
        <v>57656.96490375507</v>
      </c>
      <c r="E619" s="99">
        <v>67412.311763298974</v>
      </c>
      <c r="F619" s="99">
        <v>8210.9752141502413</v>
      </c>
      <c r="G619" s="99">
        <v>1089.520382749592</v>
      </c>
      <c r="H619" s="243">
        <v>58111.816166399141</v>
      </c>
    </row>
    <row r="620" spans="2:8" x14ac:dyDescent="0.2">
      <c r="B620" s="393" t="s">
        <v>67</v>
      </c>
      <c r="C620" s="250">
        <f t="shared" ref="C620:H620" si="72">SUM(C621:C640)</f>
        <v>25403115.257427551</v>
      </c>
      <c r="D620" s="250">
        <f t="shared" si="72"/>
        <v>17082247.611675274</v>
      </c>
      <c r="E620" s="250">
        <f t="shared" si="72"/>
        <v>8320867.6457522754</v>
      </c>
      <c r="F620" s="250">
        <f t="shared" si="72"/>
        <v>3109194.1267685746</v>
      </c>
      <c r="G620" s="250">
        <f t="shared" si="72"/>
        <v>268769.27061731508</v>
      </c>
      <c r="H620" s="251">
        <f t="shared" si="72"/>
        <v>4942904.2483663876</v>
      </c>
    </row>
    <row r="621" spans="2:8" x14ac:dyDescent="0.2">
      <c r="B621" s="390" t="s">
        <v>126</v>
      </c>
      <c r="C621" s="99">
        <v>8112474.7461996442</v>
      </c>
      <c r="D621" s="99">
        <v>6136337.9283500435</v>
      </c>
      <c r="E621" s="99">
        <v>1976136.8178496007</v>
      </c>
      <c r="F621" s="99">
        <v>775924.04836552835</v>
      </c>
      <c r="G621" s="99">
        <v>68266.182490685853</v>
      </c>
      <c r="H621" s="243">
        <v>1131946.5869933865</v>
      </c>
    </row>
    <row r="622" spans="2:8" x14ac:dyDescent="0.2">
      <c r="B622" s="378" t="s">
        <v>127</v>
      </c>
      <c r="C622" s="99">
        <v>1516695.4784317962</v>
      </c>
      <c r="D622" s="99">
        <v>731617.38586407923</v>
      </c>
      <c r="E622" s="99">
        <v>785078.09256771696</v>
      </c>
      <c r="F622" s="99">
        <v>133388.83154893832</v>
      </c>
      <c r="G622" s="99">
        <v>24694.277749180666</v>
      </c>
      <c r="H622" s="243">
        <v>626994.98326959799</v>
      </c>
    </row>
    <row r="623" spans="2:8" x14ac:dyDescent="0.2">
      <c r="B623" s="378" t="s">
        <v>128</v>
      </c>
      <c r="C623" s="99">
        <v>323790.56463639124</v>
      </c>
      <c r="D623" s="99">
        <v>186791.21923902139</v>
      </c>
      <c r="E623" s="99">
        <v>136999.34539736985</v>
      </c>
      <c r="F623" s="99">
        <v>60131.707271158455</v>
      </c>
      <c r="G623" s="99">
        <v>4892.6742193991931</v>
      </c>
      <c r="H623" s="243">
        <v>71974.963906812191</v>
      </c>
    </row>
    <row r="624" spans="2:8" x14ac:dyDescent="0.2">
      <c r="B624" s="378" t="s">
        <v>129</v>
      </c>
      <c r="C624" s="99">
        <v>4032335.7692633886</v>
      </c>
      <c r="D624" s="99">
        <v>2239437.7565647429</v>
      </c>
      <c r="E624" s="99">
        <v>1792898.0126986457</v>
      </c>
      <c r="F624" s="99">
        <v>770124.66588761273</v>
      </c>
      <c r="G624" s="99">
        <v>38863.633620913526</v>
      </c>
      <c r="H624" s="243">
        <v>983909.71319011948</v>
      </c>
    </row>
    <row r="625" spans="2:8" ht="45" x14ac:dyDescent="0.2">
      <c r="B625" s="378" t="s">
        <v>130</v>
      </c>
      <c r="C625" s="99">
        <v>569029.38659543672</v>
      </c>
      <c r="D625" s="99">
        <v>362550.33211026172</v>
      </c>
      <c r="E625" s="99">
        <v>206479.054485175</v>
      </c>
      <c r="F625" s="99">
        <v>115743.95031392531</v>
      </c>
      <c r="G625" s="99">
        <v>6577.7737125178837</v>
      </c>
      <c r="H625" s="243">
        <v>84157.330458731813</v>
      </c>
    </row>
    <row r="626" spans="2:8" ht="33.75" x14ac:dyDescent="0.2">
      <c r="B626" s="378" t="s">
        <v>131</v>
      </c>
      <c r="C626" s="99">
        <v>403480.54605448514</v>
      </c>
      <c r="D626" s="99">
        <v>250582.45861271134</v>
      </c>
      <c r="E626" s="99">
        <v>152898.08744177379</v>
      </c>
      <c r="F626" s="99">
        <v>47525.157158583308</v>
      </c>
      <c r="G626" s="99">
        <v>4113.0822956157463</v>
      </c>
      <c r="H626" s="243">
        <v>101259.84798757473</v>
      </c>
    </row>
    <row r="627" spans="2:8" x14ac:dyDescent="0.2">
      <c r="B627" s="378" t="s">
        <v>132</v>
      </c>
      <c r="C627" s="99">
        <v>608393.91804384696</v>
      </c>
      <c r="D627" s="99">
        <v>418832.70014485042</v>
      </c>
      <c r="E627" s="99">
        <v>189561.21789899655</v>
      </c>
      <c r="F627" s="99">
        <v>58377.971486382332</v>
      </c>
      <c r="G627" s="99">
        <v>5339.8251174585639</v>
      </c>
      <c r="H627" s="243">
        <v>125843.42129515565</v>
      </c>
    </row>
    <row r="628" spans="2:8" ht="22.5" x14ac:dyDescent="0.2">
      <c r="B628" s="378" t="s">
        <v>133</v>
      </c>
      <c r="C628" s="99">
        <v>437071.6534261069</v>
      </c>
      <c r="D628" s="99">
        <v>243450.26232836489</v>
      </c>
      <c r="E628" s="99">
        <v>193621.39109774202</v>
      </c>
      <c r="F628" s="99">
        <v>75003.303767041783</v>
      </c>
      <c r="G628" s="99">
        <v>8087.3522096195775</v>
      </c>
      <c r="H628" s="243">
        <v>110530.73512108065</v>
      </c>
    </row>
    <row r="629" spans="2:8" ht="22.5" x14ac:dyDescent="0.2">
      <c r="B629" s="378" t="s">
        <v>134</v>
      </c>
      <c r="C629" s="99">
        <v>2639440.4537207303</v>
      </c>
      <c r="D629" s="99">
        <v>2116821.3102175286</v>
      </c>
      <c r="E629" s="99">
        <v>522619.14350320166</v>
      </c>
      <c r="F629" s="99">
        <v>133976.94460608714</v>
      </c>
      <c r="G629" s="99">
        <v>22159.511003780244</v>
      </c>
      <c r="H629" s="243">
        <v>366482.68789333425</v>
      </c>
    </row>
    <row r="630" spans="2:8" x14ac:dyDescent="0.2">
      <c r="B630" s="378" t="s">
        <v>135</v>
      </c>
      <c r="C630" s="99">
        <v>927574.24444014765</v>
      </c>
      <c r="D630" s="99">
        <v>587673.4908756814</v>
      </c>
      <c r="E630" s="99">
        <v>339900.75356446626</v>
      </c>
      <c r="F630" s="99">
        <v>120229.78654478192</v>
      </c>
      <c r="G630" s="99">
        <v>11732.416365199406</v>
      </c>
      <c r="H630" s="243">
        <v>207938.55065448492</v>
      </c>
    </row>
    <row r="631" spans="2:8" ht="22.5" x14ac:dyDescent="0.2">
      <c r="B631" s="378" t="s">
        <v>136</v>
      </c>
      <c r="C631" s="99">
        <v>291458.77419081127</v>
      </c>
      <c r="D631" s="99">
        <v>166607.72908474423</v>
      </c>
      <c r="E631" s="99">
        <v>124851.04510606703</v>
      </c>
      <c r="F631" s="99">
        <v>63257.650879831861</v>
      </c>
      <c r="G631" s="99">
        <v>4990.2118189764606</v>
      </c>
      <c r="H631" s="243">
        <v>56603.182407258711</v>
      </c>
    </row>
    <row r="632" spans="2:8" x14ac:dyDescent="0.2">
      <c r="B632" s="378" t="s">
        <v>137</v>
      </c>
      <c r="C632" s="99">
        <v>657533.56456767267</v>
      </c>
      <c r="D632" s="99">
        <v>497182.09544260113</v>
      </c>
      <c r="E632" s="99">
        <v>160351.46912507154</v>
      </c>
      <c r="F632" s="99">
        <v>93416.031722531581</v>
      </c>
      <c r="G632" s="99">
        <v>10291.781409321926</v>
      </c>
      <c r="H632" s="243">
        <v>56643.655993218032</v>
      </c>
    </row>
    <row r="633" spans="2:8" x14ac:dyDescent="0.2">
      <c r="B633" s="378" t="s">
        <v>138</v>
      </c>
      <c r="C633" s="99">
        <v>603770.13826104277</v>
      </c>
      <c r="D633" s="99">
        <v>325442.70117258845</v>
      </c>
      <c r="E633" s="99">
        <v>278327.43708845432</v>
      </c>
      <c r="F633" s="99">
        <v>69488.370444696586</v>
      </c>
      <c r="G633" s="99">
        <v>5012.4008167289148</v>
      </c>
      <c r="H633" s="243">
        <v>203826.66582702883</v>
      </c>
    </row>
    <row r="634" spans="2:8" x14ac:dyDescent="0.2">
      <c r="B634" s="378" t="s">
        <v>139</v>
      </c>
      <c r="C634" s="99">
        <v>2291715.1708237776</v>
      </c>
      <c r="D634" s="99">
        <v>1666068.0874842133</v>
      </c>
      <c r="E634" s="99">
        <v>625647.08333956427</v>
      </c>
      <c r="F634" s="99">
        <v>291469.62421358982</v>
      </c>
      <c r="G634" s="99">
        <v>24000.400829029582</v>
      </c>
      <c r="H634" s="243">
        <v>310177.05829694489</v>
      </c>
    </row>
    <row r="635" spans="2:8" ht="22.5" x14ac:dyDescent="0.2">
      <c r="B635" s="378" t="s">
        <v>140</v>
      </c>
      <c r="C635" s="99">
        <v>578265.22793939163</v>
      </c>
      <c r="D635" s="99">
        <v>328755.26961480721</v>
      </c>
      <c r="E635" s="99">
        <v>249509.95832458441</v>
      </c>
      <c r="F635" s="99">
        <v>120551.05764428584</v>
      </c>
      <c r="G635" s="99">
        <v>8814.8522763579003</v>
      </c>
      <c r="H635" s="243">
        <v>120144.04840394067</v>
      </c>
    </row>
    <row r="636" spans="2:8" ht="45" x14ac:dyDescent="0.2">
      <c r="B636" s="378" t="s">
        <v>141</v>
      </c>
      <c r="C636" s="99">
        <v>931043.03973699</v>
      </c>
      <c r="D636" s="99">
        <v>549073.09608578472</v>
      </c>
      <c r="E636" s="99">
        <v>381969.94365120528</v>
      </c>
      <c r="F636" s="99">
        <v>107934.1288488963</v>
      </c>
      <c r="G636" s="99">
        <v>14412.393722295756</v>
      </c>
      <c r="H636" s="243">
        <v>259623.42108001321</v>
      </c>
    </row>
    <row r="637" spans="2:8" x14ac:dyDescent="0.2">
      <c r="B637" s="378" t="s">
        <v>142</v>
      </c>
      <c r="C637" s="99">
        <v>140835.87388032299</v>
      </c>
      <c r="D637" s="99">
        <v>92134.997584488112</v>
      </c>
      <c r="E637" s="99">
        <v>48700.876295834882</v>
      </c>
      <c r="F637" s="99">
        <v>25291.645343857868</v>
      </c>
      <c r="G637" s="99">
        <v>2195.8752680304024</v>
      </c>
      <c r="H637" s="243">
        <v>21213.355683946611</v>
      </c>
    </row>
    <row r="638" spans="2:8" x14ac:dyDescent="0.2">
      <c r="B638" s="378" t="s">
        <v>143</v>
      </c>
      <c r="C638" s="99">
        <v>94914.735519713737</v>
      </c>
      <c r="D638" s="99">
        <v>51997.095678641534</v>
      </c>
      <c r="E638" s="99">
        <v>42917.639841072203</v>
      </c>
      <c r="F638" s="99">
        <v>11764.113055129315</v>
      </c>
      <c r="G638" s="99">
        <v>1215.4900036533591</v>
      </c>
      <c r="H638" s="243">
        <v>29938.036782289528</v>
      </c>
    </row>
    <row r="639" spans="2:8" x14ac:dyDescent="0.2">
      <c r="B639" s="378" t="s">
        <v>144</v>
      </c>
      <c r="C639" s="99">
        <v>9545.5564888754925</v>
      </c>
      <c r="D639" s="99">
        <v>6827.5938733221392</v>
      </c>
      <c r="E639" s="99">
        <v>2717.9626155533533</v>
      </c>
      <c r="F639" s="99">
        <v>992.03909595134189</v>
      </c>
      <c r="G639" s="99">
        <v>180.37590068876204</v>
      </c>
      <c r="H639" s="243">
        <v>1545.5476189132492</v>
      </c>
    </row>
    <row r="640" spans="2:8" x14ac:dyDescent="0.2">
      <c r="B640" s="269" t="s">
        <v>145</v>
      </c>
      <c r="C640" s="99">
        <v>233746.41520697824</v>
      </c>
      <c r="D640" s="99">
        <v>124064.10134679796</v>
      </c>
      <c r="E640" s="99">
        <v>109682.31386018028</v>
      </c>
      <c r="F640" s="99">
        <v>34603.098569764101</v>
      </c>
      <c r="G640" s="99">
        <v>2928.7597878613888</v>
      </c>
      <c r="H640" s="243">
        <v>72150.455502554789</v>
      </c>
    </row>
    <row r="641" spans="2:8" x14ac:dyDescent="0.2">
      <c r="B641" s="398" t="s">
        <v>104</v>
      </c>
      <c r="C641" s="250">
        <f>+C642+C643</f>
        <v>3091143.7241944363</v>
      </c>
      <c r="D641" s="250">
        <f t="shared" ref="D641:H641" si="73">+D642+D643</f>
        <v>1543706.374281324</v>
      </c>
      <c r="E641" s="250">
        <f t="shared" si="73"/>
        <v>1547437.3499131124</v>
      </c>
      <c r="F641" s="250">
        <f t="shared" si="73"/>
        <v>411813.22748617525</v>
      </c>
      <c r="G641" s="250">
        <f t="shared" si="73"/>
        <v>87826.599245023521</v>
      </c>
      <c r="H641" s="251">
        <f t="shared" si="73"/>
        <v>1047797.5231819135</v>
      </c>
    </row>
    <row r="642" spans="2:8" ht="22.5" x14ac:dyDescent="0.2">
      <c r="B642" s="270" t="s">
        <v>146</v>
      </c>
      <c r="C642" s="99">
        <v>2350283.8183970298</v>
      </c>
      <c r="D642" s="99">
        <v>1028272.387744075</v>
      </c>
      <c r="E642" s="99">
        <v>1322011.4306529546</v>
      </c>
      <c r="F642" s="99">
        <v>368979.15794045525</v>
      </c>
      <c r="G642" s="99">
        <v>74865.929731640179</v>
      </c>
      <c r="H642" s="243">
        <v>878166.34298085922</v>
      </c>
    </row>
    <row r="643" spans="2:8" x14ac:dyDescent="0.2">
      <c r="B643" s="270" t="s">
        <v>147</v>
      </c>
      <c r="C643" s="99">
        <v>740859.90579740668</v>
      </c>
      <c r="D643" s="99">
        <v>515433.98653724906</v>
      </c>
      <c r="E643" s="99">
        <v>225425.91926015762</v>
      </c>
      <c r="F643" s="99">
        <v>42834.069545719984</v>
      </c>
      <c r="G643" s="99">
        <v>12960.669513383336</v>
      </c>
      <c r="H643" s="243">
        <v>169631.18020105432</v>
      </c>
    </row>
    <row r="644" spans="2:8" ht="22.5" x14ac:dyDescent="0.2">
      <c r="B644" s="271" t="s">
        <v>105</v>
      </c>
      <c r="C644" s="250">
        <f>+C645+C646+C647</f>
        <v>937398.76823541848</v>
      </c>
      <c r="D644" s="250">
        <f t="shared" ref="D644:H644" si="74">+D645+D646+D647</f>
        <v>438563.0184594756</v>
      </c>
      <c r="E644" s="250">
        <f t="shared" si="74"/>
        <v>498835.74977594276</v>
      </c>
      <c r="F644" s="250">
        <f t="shared" si="74"/>
        <v>189596.45565710886</v>
      </c>
      <c r="G644" s="250">
        <f t="shared" si="74"/>
        <v>33733.030503544505</v>
      </c>
      <c r="H644" s="251">
        <f t="shared" si="74"/>
        <v>275506.26361528935</v>
      </c>
    </row>
    <row r="645" spans="2:8" x14ac:dyDescent="0.2">
      <c r="B645" s="270" t="s">
        <v>148</v>
      </c>
      <c r="C645" s="99">
        <v>352909.56776175566</v>
      </c>
      <c r="D645" s="99">
        <v>146350.26195180314</v>
      </c>
      <c r="E645" s="99">
        <v>206559.30580995252</v>
      </c>
      <c r="F645" s="99">
        <v>86383.331326050538</v>
      </c>
      <c r="G645" s="99">
        <v>9599.7195049983693</v>
      </c>
      <c r="H645" s="243">
        <v>110576.25497890361</v>
      </c>
    </row>
    <row r="646" spans="2:8" x14ac:dyDescent="0.2">
      <c r="B646" s="270" t="s">
        <v>149</v>
      </c>
      <c r="C646" s="99">
        <v>226236.95277507961</v>
      </c>
      <c r="D646" s="99">
        <v>52717.050679870132</v>
      </c>
      <c r="E646" s="99">
        <v>173519.90209520949</v>
      </c>
      <c r="F646" s="99">
        <v>35772.705144935273</v>
      </c>
      <c r="G646" s="99">
        <v>10140.71166762648</v>
      </c>
      <c r="H646" s="243">
        <v>127606.48528264774</v>
      </c>
    </row>
    <row r="647" spans="2:8" ht="22.5" x14ac:dyDescent="0.2">
      <c r="B647" s="270" t="s">
        <v>150</v>
      </c>
      <c r="C647" s="99">
        <v>358252.24769858312</v>
      </c>
      <c r="D647" s="99">
        <v>239495.70582780236</v>
      </c>
      <c r="E647" s="99">
        <v>118756.54187078075</v>
      </c>
      <c r="F647" s="99">
        <v>67440.419186123065</v>
      </c>
      <c r="G647" s="99">
        <v>13992.59933091966</v>
      </c>
      <c r="H647" s="243">
        <v>37323.523353738026</v>
      </c>
    </row>
    <row r="648" spans="2:8" x14ac:dyDescent="0.2">
      <c r="B648" s="271" t="s">
        <v>69</v>
      </c>
      <c r="C648" s="250">
        <f>+C649+C650+C651</f>
        <v>11033798.054748926</v>
      </c>
      <c r="D648" s="250">
        <f t="shared" ref="D648:H648" si="75">+D649+D650+D651</f>
        <v>6086598.2024793234</v>
      </c>
      <c r="E648" s="250">
        <f t="shared" si="75"/>
        <v>4947199.8522696029</v>
      </c>
      <c r="F648" s="250">
        <f t="shared" si="75"/>
        <v>1305656.5522031749</v>
      </c>
      <c r="G648" s="250">
        <f t="shared" si="75"/>
        <v>84383.019831107405</v>
      </c>
      <c r="H648" s="251">
        <f t="shared" si="75"/>
        <v>3557160.2802353208</v>
      </c>
    </row>
    <row r="649" spans="2:8" x14ac:dyDescent="0.2">
      <c r="B649" s="270" t="s">
        <v>151</v>
      </c>
      <c r="C649" s="99">
        <v>5113982.5992095582</v>
      </c>
      <c r="D649" s="99">
        <v>2669729.8424688028</v>
      </c>
      <c r="E649" s="99">
        <v>2444252.7567407554</v>
      </c>
      <c r="F649" s="99">
        <v>607621.54397511669</v>
      </c>
      <c r="G649" s="99">
        <v>37209.470790956504</v>
      </c>
      <c r="H649" s="243">
        <v>1799421.7419746823</v>
      </c>
    </row>
    <row r="650" spans="2:8" x14ac:dyDescent="0.2">
      <c r="B650" s="270" t="s">
        <v>152</v>
      </c>
      <c r="C650" s="99">
        <v>1769147.9730766611</v>
      </c>
      <c r="D650" s="99">
        <v>1124197.7760195623</v>
      </c>
      <c r="E650" s="99">
        <v>644950.19705709885</v>
      </c>
      <c r="F650" s="99">
        <v>204262.07356447639</v>
      </c>
      <c r="G650" s="99">
        <v>16262.766231735934</v>
      </c>
      <c r="H650" s="243">
        <v>424425.35726088652</v>
      </c>
    </row>
    <row r="651" spans="2:8" ht="22.5" x14ac:dyDescent="0.2">
      <c r="B651" s="270" t="s">
        <v>153</v>
      </c>
      <c r="C651" s="99">
        <v>4150667.4824627079</v>
      </c>
      <c r="D651" s="99">
        <v>2292670.583990959</v>
      </c>
      <c r="E651" s="99">
        <v>1857996.8984717489</v>
      </c>
      <c r="F651" s="99">
        <v>493772.93466358189</v>
      </c>
      <c r="G651" s="99">
        <v>30910.782808414959</v>
      </c>
      <c r="H651" s="243">
        <v>1333313.1809997521</v>
      </c>
    </row>
    <row r="652" spans="2:8" ht="22.5" x14ac:dyDescent="0.2">
      <c r="B652" s="271" t="s">
        <v>70</v>
      </c>
      <c r="C652" s="250">
        <f>SUM(C653:C654)</f>
        <v>16058174.191428587</v>
      </c>
      <c r="D652" s="250">
        <f t="shared" ref="D652:H652" si="76">SUM(D653:D654)</f>
        <v>7805254.9533073558</v>
      </c>
      <c r="E652" s="250">
        <f t="shared" si="76"/>
        <v>8252919.2381212302</v>
      </c>
      <c r="F652" s="250">
        <f t="shared" si="76"/>
        <v>4622810.1696517942</v>
      </c>
      <c r="G652" s="250">
        <f t="shared" si="76"/>
        <v>558651.34235182533</v>
      </c>
      <c r="H652" s="251">
        <f t="shared" si="76"/>
        <v>3071457.7261176109</v>
      </c>
    </row>
    <row r="653" spans="2:8" x14ac:dyDescent="0.2">
      <c r="B653" s="270" t="s">
        <v>154</v>
      </c>
      <c r="C653" s="99">
        <v>14937776.861403165</v>
      </c>
      <c r="D653" s="99">
        <v>7238666.8276749095</v>
      </c>
      <c r="E653" s="99">
        <v>7699110.0337282559</v>
      </c>
      <c r="F653" s="99">
        <v>4421942.6411384409</v>
      </c>
      <c r="G653" s="99">
        <v>548797.31144795136</v>
      </c>
      <c r="H653" s="243">
        <v>2728370.0811418635</v>
      </c>
    </row>
    <row r="654" spans="2:8" ht="22.5" x14ac:dyDescent="0.2">
      <c r="B654" s="270" t="s">
        <v>155</v>
      </c>
      <c r="C654" s="99">
        <v>1120397.330025421</v>
      </c>
      <c r="D654" s="99">
        <v>566588.12563244649</v>
      </c>
      <c r="E654" s="99">
        <v>553809.2043929745</v>
      </c>
      <c r="F654" s="99">
        <v>200867.52851335317</v>
      </c>
      <c r="G654" s="99">
        <v>9854.0309038740143</v>
      </c>
      <c r="H654" s="243">
        <v>343087.64497574727</v>
      </c>
    </row>
    <row r="655" spans="2:8" x14ac:dyDescent="0.2">
      <c r="B655" s="393" t="s">
        <v>71</v>
      </c>
      <c r="C655" s="250">
        <f>SUM(C656:C659)</f>
        <v>6217301.6968138954</v>
      </c>
      <c r="D655" s="250">
        <f t="shared" ref="D655:H655" si="77">SUM(D656:D659)</f>
        <v>2978100.0664867386</v>
      </c>
      <c r="E655" s="250">
        <f t="shared" si="77"/>
        <v>3239201.6303271581</v>
      </c>
      <c r="F655" s="250">
        <f t="shared" si="77"/>
        <v>770094.69853238144</v>
      </c>
      <c r="G655" s="250">
        <f t="shared" si="77"/>
        <v>63097.51378848686</v>
      </c>
      <c r="H655" s="251">
        <f t="shared" si="77"/>
        <v>2406009.4180062898</v>
      </c>
    </row>
    <row r="656" spans="2:8" x14ac:dyDescent="0.2">
      <c r="B656" s="270" t="s">
        <v>156</v>
      </c>
      <c r="C656" s="99">
        <v>4697176.4341834551</v>
      </c>
      <c r="D656" s="99">
        <v>2223923.0841160095</v>
      </c>
      <c r="E656" s="99">
        <v>2473253.3500674455</v>
      </c>
      <c r="F656" s="99">
        <v>487719.5522784405</v>
      </c>
      <c r="G656" s="99">
        <v>41516.210268806943</v>
      </c>
      <c r="H656" s="243">
        <v>1944017.5875201982</v>
      </c>
    </row>
    <row r="657" spans="2:8" x14ac:dyDescent="0.2">
      <c r="B657" s="270" t="s">
        <v>157</v>
      </c>
      <c r="C657" s="99">
        <v>170023.40963931958</v>
      </c>
      <c r="D657" s="99">
        <v>109686.30722676117</v>
      </c>
      <c r="E657" s="99">
        <v>60337.102412558408</v>
      </c>
      <c r="F657" s="99">
        <v>37838.882466043637</v>
      </c>
      <c r="G657" s="99">
        <v>2319.7687458646628</v>
      </c>
      <c r="H657" s="243">
        <v>20178.45120065011</v>
      </c>
    </row>
    <row r="658" spans="2:8" x14ac:dyDescent="0.2">
      <c r="B658" s="270" t="s">
        <v>158</v>
      </c>
      <c r="C658" s="99">
        <v>1167100.7323386513</v>
      </c>
      <c r="D658" s="99">
        <v>542444.76390664082</v>
      </c>
      <c r="E658" s="99">
        <v>624655.9684320105</v>
      </c>
      <c r="F658" s="99">
        <v>213978.82677967323</v>
      </c>
      <c r="G658" s="99">
        <v>16676.813339276665</v>
      </c>
      <c r="H658" s="243">
        <v>394000.32831306063</v>
      </c>
    </row>
    <row r="659" spans="2:8" x14ac:dyDescent="0.2">
      <c r="B659" s="270" t="s">
        <v>159</v>
      </c>
      <c r="C659" s="99">
        <v>183001.12065247021</v>
      </c>
      <c r="D659" s="99">
        <v>102045.91123732693</v>
      </c>
      <c r="E659" s="99">
        <v>80955.209415143283</v>
      </c>
      <c r="F659" s="99">
        <v>30557.437008224126</v>
      </c>
      <c r="G659" s="99">
        <v>2584.7214345385873</v>
      </c>
      <c r="H659" s="243">
        <v>47813.050972380574</v>
      </c>
    </row>
    <row r="660" spans="2:8" x14ac:dyDescent="0.2">
      <c r="B660" s="393" t="s">
        <v>72</v>
      </c>
      <c r="C660" s="250">
        <f>+C661</f>
        <v>7110946.6043687174</v>
      </c>
      <c r="D660" s="250">
        <f t="shared" ref="D660:H660" si="78">+D661</f>
        <v>3476852.6750424504</v>
      </c>
      <c r="E660" s="250">
        <f t="shared" si="78"/>
        <v>3634093.929326267</v>
      </c>
      <c r="F660" s="250">
        <f t="shared" si="78"/>
        <v>1315566.0633721247</v>
      </c>
      <c r="G660" s="250">
        <f t="shared" si="78"/>
        <v>80604.140476109824</v>
      </c>
      <c r="H660" s="251">
        <f t="shared" si="78"/>
        <v>2237923.7254780321</v>
      </c>
    </row>
    <row r="661" spans="2:8" x14ac:dyDescent="0.2">
      <c r="B661" s="270" t="s">
        <v>160</v>
      </c>
      <c r="C661" s="99">
        <v>7110946.6043687174</v>
      </c>
      <c r="D661" s="99">
        <v>3476852.6750424504</v>
      </c>
      <c r="E661" s="99">
        <v>3634093.929326267</v>
      </c>
      <c r="F661" s="99">
        <v>1315566.0633721247</v>
      </c>
      <c r="G661" s="99">
        <v>80604.140476109824</v>
      </c>
      <c r="H661" s="243">
        <v>2237923.7254780321</v>
      </c>
    </row>
    <row r="662" spans="2:8" x14ac:dyDescent="0.2">
      <c r="B662" s="398" t="s">
        <v>73</v>
      </c>
      <c r="C662" s="250">
        <f>+C663</f>
        <v>6792611.5413147854</v>
      </c>
      <c r="D662" s="250">
        <f t="shared" ref="D662:H662" si="79">+D663</f>
        <v>3408700.2381880344</v>
      </c>
      <c r="E662" s="250">
        <f t="shared" si="79"/>
        <v>3383911.303126751</v>
      </c>
      <c r="F662" s="250">
        <f t="shared" si="79"/>
        <v>2577811.3385803769</v>
      </c>
      <c r="G662" s="250">
        <f t="shared" si="79"/>
        <v>137657.10630573169</v>
      </c>
      <c r="H662" s="251">
        <f t="shared" si="79"/>
        <v>668442.85824064235</v>
      </c>
    </row>
    <row r="663" spans="2:8" x14ac:dyDescent="0.2">
      <c r="B663" s="270" t="s">
        <v>161</v>
      </c>
      <c r="C663" s="99">
        <v>6792611.5413147854</v>
      </c>
      <c r="D663" s="99">
        <v>3408700.2381880344</v>
      </c>
      <c r="E663" s="99">
        <v>3383911.303126751</v>
      </c>
      <c r="F663" s="99">
        <v>2577811.3385803769</v>
      </c>
      <c r="G663" s="99">
        <v>137657.10630573169</v>
      </c>
      <c r="H663" s="243">
        <v>668442.85824064235</v>
      </c>
    </row>
    <row r="664" spans="2:8" x14ac:dyDescent="0.2">
      <c r="B664" s="393" t="s">
        <v>74</v>
      </c>
      <c r="C664" s="250">
        <f>+C665</f>
        <v>9414022.7503266186</v>
      </c>
      <c r="D664" s="250">
        <f t="shared" ref="D664:H664" si="80">+D665</f>
        <v>4187235.274573938</v>
      </c>
      <c r="E664" s="250">
        <f t="shared" si="80"/>
        <v>5226787.4757526806</v>
      </c>
      <c r="F664" s="250">
        <f t="shared" si="80"/>
        <v>2371345.6261966699</v>
      </c>
      <c r="G664" s="250">
        <f t="shared" si="80"/>
        <v>174409.81025535238</v>
      </c>
      <c r="H664" s="251">
        <f t="shared" si="80"/>
        <v>2681032.0393006583</v>
      </c>
    </row>
    <row r="665" spans="2:8" x14ac:dyDescent="0.2">
      <c r="B665" s="270" t="s">
        <v>162</v>
      </c>
      <c r="C665" s="99">
        <v>9414022.7503266186</v>
      </c>
      <c r="D665" s="99">
        <v>4187235.274573938</v>
      </c>
      <c r="E665" s="99">
        <v>5226787.4757526806</v>
      </c>
      <c r="F665" s="99">
        <v>2371345.6261966699</v>
      </c>
      <c r="G665" s="99">
        <v>174409.81025535238</v>
      </c>
      <c r="H665" s="243">
        <v>2681032.0393006583</v>
      </c>
    </row>
    <row r="666" spans="2:8" x14ac:dyDescent="0.2">
      <c r="B666" s="393" t="s">
        <v>85</v>
      </c>
      <c r="C666" s="250">
        <f>+C667</f>
        <v>9354317.5851507001</v>
      </c>
      <c r="D666" s="250">
        <f t="shared" ref="D666:H666" si="81">+D667</f>
        <v>1033784.803442285</v>
      </c>
      <c r="E666" s="250">
        <f t="shared" si="81"/>
        <v>8320532.7817084147</v>
      </c>
      <c r="F666" s="250">
        <f t="shared" si="81"/>
        <v>189664.42411103169</v>
      </c>
      <c r="G666" s="250">
        <f t="shared" si="81"/>
        <v>517623.28271125653</v>
      </c>
      <c r="H666" s="251">
        <f t="shared" si="81"/>
        <v>7613245.0748861264</v>
      </c>
    </row>
    <row r="667" spans="2:8" x14ac:dyDescent="0.2">
      <c r="B667" s="270" t="s">
        <v>163</v>
      </c>
      <c r="C667" s="99">
        <v>9354317.5851507001</v>
      </c>
      <c r="D667" s="99">
        <v>1033784.803442285</v>
      </c>
      <c r="E667" s="99">
        <v>8320532.7817084147</v>
      </c>
      <c r="F667" s="99">
        <v>189664.42411103169</v>
      </c>
      <c r="G667" s="99">
        <v>517623.28271125653</v>
      </c>
      <c r="H667" s="243">
        <v>7613245.0748861264</v>
      </c>
    </row>
    <row r="668" spans="2:8" x14ac:dyDescent="0.2">
      <c r="B668" s="393" t="s">
        <v>106</v>
      </c>
      <c r="C668" s="250">
        <f>+C669</f>
        <v>6394756.3641417921</v>
      </c>
      <c r="D668" s="250">
        <f t="shared" ref="D668:H668" si="82">+D669</f>
        <v>2173526.2334617432</v>
      </c>
      <c r="E668" s="250">
        <f t="shared" si="82"/>
        <v>4221230.1306800488</v>
      </c>
      <c r="F668" s="250">
        <f t="shared" si="82"/>
        <v>1715810.216648224</v>
      </c>
      <c r="G668" s="250">
        <f t="shared" si="82"/>
        <v>138997.15498225472</v>
      </c>
      <c r="H668" s="251">
        <f t="shared" si="82"/>
        <v>2366422.7590495702</v>
      </c>
    </row>
    <row r="669" spans="2:8" x14ac:dyDescent="0.2">
      <c r="B669" s="267" t="s">
        <v>164</v>
      </c>
      <c r="C669" s="99">
        <v>6394756.3641417921</v>
      </c>
      <c r="D669" s="99">
        <v>2173526.2334617432</v>
      </c>
      <c r="E669" s="99">
        <v>4221230.1306800488</v>
      </c>
      <c r="F669" s="99">
        <v>1715810.216648224</v>
      </c>
      <c r="G669" s="99">
        <v>138997.15498225472</v>
      </c>
      <c r="H669" s="243">
        <v>2366422.7590495702</v>
      </c>
    </row>
    <row r="670" spans="2:8" x14ac:dyDescent="0.2">
      <c r="B670" s="393" t="s">
        <v>107</v>
      </c>
      <c r="C670" s="250">
        <f>+C671</f>
        <v>6686948.3722961936</v>
      </c>
      <c r="D670" s="250">
        <f t="shared" ref="D670:H670" si="83">+D671</f>
        <v>1611407.4554835774</v>
      </c>
      <c r="E670" s="250">
        <f t="shared" si="83"/>
        <v>5075540.9168126164</v>
      </c>
      <c r="F670" s="250">
        <f t="shared" si="83"/>
        <v>4100468.0565466671</v>
      </c>
      <c r="G670" s="250">
        <f t="shared" si="83"/>
        <v>102348.94799304591</v>
      </c>
      <c r="H670" s="251">
        <f t="shared" si="83"/>
        <v>872723.91227290337</v>
      </c>
    </row>
    <row r="671" spans="2:8" x14ac:dyDescent="0.2">
      <c r="B671" s="267" t="s">
        <v>165</v>
      </c>
      <c r="C671" s="99">
        <v>6686948.3722961936</v>
      </c>
      <c r="D671" s="99">
        <v>1611407.4554835774</v>
      </c>
      <c r="E671" s="99">
        <v>5075540.9168126164</v>
      </c>
      <c r="F671" s="99">
        <v>4100468.0565466671</v>
      </c>
      <c r="G671" s="99">
        <v>102348.94799304591</v>
      </c>
      <c r="H671" s="243">
        <v>872723.91227290337</v>
      </c>
    </row>
    <row r="672" spans="2:8" ht="22.5" x14ac:dyDescent="0.2">
      <c r="B672" s="393" t="s">
        <v>77</v>
      </c>
      <c r="C672" s="250">
        <f>+C673</f>
        <v>5916920.1148072965</v>
      </c>
      <c r="D672" s="250">
        <f t="shared" ref="D672:H672" si="84">+D673</f>
        <v>2126156.6879570996</v>
      </c>
      <c r="E672" s="250">
        <f t="shared" si="84"/>
        <v>3790763.4268501969</v>
      </c>
      <c r="F672" s="250">
        <f t="shared" si="84"/>
        <v>2524822.1779177156</v>
      </c>
      <c r="G672" s="250">
        <f t="shared" si="84"/>
        <v>827650.87005786551</v>
      </c>
      <c r="H672" s="251">
        <f t="shared" si="84"/>
        <v>438290.37887461577</v>
      </c>
    </row>
    <row r="673" spans="2:8" ht="22.5" x14ac:dyDescent="0.2">
      <c r="B673" s="267" t="s">
        <v>166</v>
      </c>
      <c r="C673" s="99">
        <v>5916920.1148072965</v>
      </c>
      <c r="D673" s="99">
        <v>2126156.6879570996</v>
      </c>
      <c r="E673" s="99">
        <v>3790763.4268501969</v>
      </c>
      <c r="F673" s="99">
        <v>2524822.1779177156</v>
      </c>
      <c r="G673" s="99">
        <v>827650.87005786551</v>
      </c>
      <c r="H673" s="243">
        <v>438290.37887461577</v>
      </c>
    </row>
    <row r="674" spans="2:8" x14ac:dyDescent="0.2">
      <c r="B674" s="393" t="s">
        <v>78</v>
      </c>
      <c r="C674" s="250">
        <f>+C675+C676</f>
        <v>5137398.6859068573</v>
      </c>
      <c r="D674" s="250">
        <f t="shared" ref="D674:H674" si="85">+D675+D676</f>
        <v>1666387.4807658868</v>
      </c>
      <c r="E674" s="250">
        <f t="shared" si="85"/>
        <v>3471011.2051409706</v>
      </c>
      <c r="F674" s="250">
        <f t="shared" si="85"/>
        <v>2722710.4777082531</v>
      </c>
      <c r="G674" s="250">
        <f t="shared" si="85"/>
        <v>53837.674690939297</v>
      </c>
      <c r="H674" s="251">
        <f t="shared" si="85"/>
        <v>694463.05274177878</v>
      </c>
    </row>
    <row r="675" spans="2:8" x14ac:dyDescent="0.2">
      <c r="B675" s="267" t="s">
        <v>167</v>
      </c>
      <c r="C675" s="99">
        <v>1950788.3700220608</v>
      </c>
      <c r="D675" s="99">
        <v>490513.52405392303</v>
      </c>
      <c r="E675" s="99">
        <v>1460274.8459681377</v>
      </c>
      <c r="F675" s="99">
        <v>1018729.7670807168</v>
      </c>
      <c r="G675" s="99">
        <v>39999.294205826933</v>
      </c>
      <c r="H675" s="243">
        <v>401545.784681594</v>
      </c>
    </row>
    <row r="676" spans="2:8" x14ac:dyDescent="0.2">
      <c r="B676" s="267" t="s">
        <v>168</v>
      </c>
      <c r="C676" s="99">
        <v>3186610.3158847969</v>
      </c>
      <c r="D676" s="99">
        <v>1175873.9567119638</v>
      </c>
      <c r="E676" s="99">
        <v>2010736.3591728332</v>
      </c>
      <c r="F676" s="99">
        <v>1703980.7106275361</v>
      </c>
      <c r="G676" s="99">
        <v>13838.380485112368</v>
      </c>
      <c r="H676" s="243">
        <v>292917.26806018472</v>
      </c>
    </row>
    <row r="677" spans="2:8" ht="22.5" x14ac:dyDescent="0.2">
      <c r="B677" s="393" t="s">
        <v>79</v>
      </c>
      <c r="C677" s="250">
        <f>+C678</f>
        <v>7654879.6603917433</v>
      </c>
      <c r="D677" s="250">
        <f t="shared" ref="D677:H677" si="86">+D678</f>
        <v>3829249.4884164883</v>
      </c>
      <c r="E677" s="250">
        <f t="shared" si="86"/>
        <v>3825630.171975255</v>
      </c>
      <c r="F677" s="250">
        <f t="shared" si="86"/>
        <v>2293820.1948930011</v>
      </c>
      <c r="G677" s="250">
        <f t="shared" si="86"/>
        <v>79132.818134215631</v>
      </c>
      <c r="H677" s="251">
        <f t="shared" si="86"/>
        <v>1452677.1589480382</v>
      </c>
    </row>
    <row r="678" spans="2:8" x14ac:dyDescent="0.2">
      <c r="B678" s="267" t="s">
        <v>169</v>
      </c>
      <c r="C678" s="99">
        <v>7654879.6603917433</v>
      </c>
      <c r="D678" s="99">
        <v>3829249.4884164883</v>
      </c>
      <c r="E678" s="99">
        <v>3825630.171975255</v>
      </c>
      <c r="F678" s="99">
        <v>2293820.1948930011</v>
      </c>
      <c r="G678" s="99">
        <v>79132.818134215631</v>
      </c>
      <c r="H678" s="243">
        <v>1452677.1589480382</v>
      </c>
    </row>
    <row r="679" spans="2:8" ht="22.5" x14ac:dyDescent="0.2">
      <c r="B679" s="393" t="s">
        <v>108</v>
      </c>
      <c r="C679" s="250">
        <f>+C680</f>
        <v>3551105.1107116025</v>
      </c>
      <c r="D679" s="250">
        <f t="shared" ref="D679:H679" si="87">+D680</f>
        <v>1549882.395065658</v>
      </c>
      <c r="E679" s="250">
        <f t="shared" si="87"/>
        <v>2001222.7156459445</v>
      </c>
      <c r="F679" s="250">
        <f t="shared" si="87"/>
        <v>711792.40541932115</v>
      </c>
      <c r="G679" s="250">
        <f t="shared" si="87"/>
        <v>51796.489832504478</v>
      </c>
      <c r="H679" s="251">
        <f t="shared" si="87"/>
        <v>1237633.820394119</v>
      </c>
    </row>
    <row r="680" spans="2:8" ht="22.5" x14ac:dyDescent="0.2">
      <c r="B680" s="267" t="s">
        <v>170</v>
      </c>
      <c r="C680" s="99">
        <v>3551105.1107116025</v>
      </c>
      <c r="D680" s="99">
        <v>1549882.395065658</v>
      </c>
      <c r="E680" s="99">
        <v>2001222.7156459445</v>
      </c>
      <c r="F680" s="99">
        <v>711792.40541932115</v>
      </c>
      <c r="G680" s="99">
        <v>51796.489832504478</v>
      </c>
      <c r="H680" s="243">
        <v>1237633.820394119</v>
      </c>
    </row>
    <row r="681" spans="2:8" x14ac:dyDescent="0.2">
      <c r="B681" s="393" t="s">
        <v>109</v>
      </c>
      <c r="C681" s="250">
        <f>+C682</f>
        <v>298224.98977523827</v>
      </c>
      <c r="D681" s="250">
        <f t="shared" ref="D681:H681" si="88">+D682</f>
        <v>0</v>
      </c>
      <c r="E681" s="250">
        <f t="shared" si="88"/>
        <v>298224.98977523827</v>
      </c>
      <c r="F681" s="250">
        <f t="shared" si="88"/>
        <v>298224.98977523827</v>
      </c>
      <c r="G681" s="250">
        <f t="shared" si="88"/>
        <v>0</v>
      </c>
      <c r="H681" s="251">
        <f t="shared" si="88"/>
        <v>0</v>
      </c>
    </row>
    <row r="682" spans="2:8" x14ac:dyDescent="0.2">
      <c r="B682" s="267" t="s">
        <v>171</v>
      </c>
      <c r="C682" s="99">
        <v>298224.98977523827</v>
      </c>
      <c r="D682" s="99">
        <v>0</v>
      </c>
      <c r="E682" s="99">
        <v>298224.98977523827</v>
      </c>
      <c r="F682" s="99">
        <v>298224.98977523827</v>
      </c>
      <c r="G682" s="99">
        <v>0</v>
      </c>
      <c r="H682" s="243">
        <v>0</v>
      </c>
    </row>
    <row r="683" spans="2:8" x14ac:dyDescent="0.2">
      <c r="B683" s="393" t="s">
        <v>81</v>
      </c>
      <c r="C683" s="250">
        <f t="shared" ref="C683:H683" si="89">+C681+C679+C677+C674+C672+C670+C668+C666+C664+C662+C660+C655+C652+C648+C644+C641+C620+C618+C612</f>
        <v>131882654.30038935</v>
      </c>
      <c r="D683" s="250">
        <f t="shared" si="89"/>
        <v>61447485.935295723</v>
      </c>
      <c r="E683" s="250">
        <f t="shared" si="89"/>
        <v>70435168.365093648</v>
      </c>
      <c r="F683" s="250">
        <f t="shared" si="89"/>
        <v>31303912.723683175</v>
      </c>
      <c r="G683" s="250">
        <f t="shared" si="89"/>
        <v>3263126.1456129136</v>
      </c>
      <c r="H683" s="251">
        <f t="shared" si="89"/>
        <v>35868129.495797552</v>
      </c>
    </row>
    <row r="684" spans="2:8" x14ac:dyDescent="0.2">
      <c r="B684" s="267"/>
      <c r="C684" s="99"/>
      <c r="D684" s="99"/>
      <c r="E684" s="99"/>
      <c r="F684" s="99"/>
      <c r="G684" s="99"/>
      <c r="H684" s="243"/>
    </row>
    <row r="685" spans="2:8" x14ac:dyDescent="0.2">
      <c r="B685" s="267" t="s">
        <v>59</v>
      </c>
      <c r="C685" s="99"/>
      <c r="D685" s="99"/>
      <c r="E685" s="99">
        <v>7184184.819220772</v>
      </c>
      <c r="F685" s="99"/>
      <c r="G685" s="99"/>
      <c r="H685" s="243"/>
    </row>
    <row r="686" spans="2:8" x14ac:dyDescent="0.2">
      <c r="B686" s="267"/>
      <c r="C686" s="99"/>
      <c r="D686" s="99"/>
      <c r="E686" s="99"/>
      <c r="F686" s="99"/>
      <c r="G686" s="99"/>
      <c r="H686" s="243"/>
    </row>
    <row r="687" spans="2:8" x14ac:dyDescent="0.2">
      <c r="B687" s="393" t="s">
        <v>82</v>
      </c>
      <c r="C687" s="250"/>
      <c r="D687" s="250"/>
      <c r="E687" s="250">
        <f>+E683+E685</f>
        <v>77619353.184314415</v>
      </c>
      <c r="F687" s="250"/>
      <c r="G687" s="250"/>
      <c r="H687" s="251"/>
    </row>
    <row r="688" spans="2:8" x14ac:dyDescent="0.2">
      <c r="B688" s="399"/>
      <c r="C688" s="260"/>
      <c r="D688" s="260"/>
      <c r="E688" s="260"/>
      <c r="F688" s="260"/>
      <c r="G688" s="260"/>
      <c r="H688" s="261"/>
    </row>
    <row r="689" spans="2:8" x14ac:dyDescent="0.2">
      <c r="B689" s="350" t="s">
        <v>26</v>
      </c>
      <c r="C689" s="63"/>
      <c r="D689" s="63"/>
      <c r="E689" s="63"/>
      <c r="F689" s="63"/>
      <c r="G689" s="63"/>
      <c r="H689" s="351"/>
    </row>
    <row r="690" spans="2:8" x14ac:dyDescent="0.2">
      <c r="B690" s="225"/>
      <c r="C690" s="105"/>
      <c r="D690" s="105"/>
      <c r="E690" s="105"/>
      <c r="F690" s="105"/>
      <c r="G690" s="105"/>
      <c r="H690" s="226"/>
    </row>
    <row r="691" spans="2:8" x14ac:dyDescent="0.2">
      <c r="B691" s="190"/>
      <c r="C691" s="21"/>
      <c r="D691" s="21"/>
      <c r="E691" s="21"/>
      <c r="F691" s="21"/>
      <c r="G691" s="21"/>
      <c r="H691" s="191"/>
    </row>
    <row r="692" spans="2:8" x14ac:dyDescent="0.2">
      <c r="B692" s="367" t="s">
        <v>175</v>
      </c>
      <c r="C692" s="117"/>
      <c r="D692" s="117"/>
      <c r="E692" s="117"/>
      <c r="F692" s="117"/>
      <c r="G692" s="117"/>
      <c r="H692" s="291"/>
    </row>
    <row r="693" spans="2:8" ht="31.5" customHeight="1" x14ac:dyDescent="0.2">
      <c r="B693" s="368" t="s">
        <v>243</v>
      </c>
      <c r="C693" s="369"/>
      <c r="D693" s="369"/>
      <c r="E693" s="369"/>
      <c r="F693" s="369"/>
      <c r="G693" s="369"/>
      <c r="H693" s="370"/>
    </row>
    <row r="694" spans="2:8" x14ac:dyDescent="0.2">
      <c r="B694" s="371">
        <v>2019</v>
      </c>
      <c r="C694" s="126"/>
      <c r="D694" s="126"/>
      <c r="E694" s="90"/>
      <c r="F694" s="90"/>
      <c r="G694" s="126"/>
      <c r="H694" s="374"/>
    </row>
    <row r="695" spans="2:8" x14ac:dyDescent="0.2">
      <c r="B695" s="338"/>
      <c r="C695" s="143"/>
      <c r="D695" s="143"/>
      <c r="E695" s="143"/>
      <c r="F695" s="143"/>
      <c r="G695" s="143"/>
      <c r="H695" s="342" t="s">
        <v>97</v>
      </c>
    </row>
    <row r="696" spans="2:8" ht="56.25" x14ac:dyDescent="0.2">
      <c r="B696" s="428" t="s">
        <v>98</v>
      </c>
      <c r="C696" s="74" t="s">
        <v>54</v>
      </c>
      <c r="D696" s="74" t="s">
        <v>99</v>
      </c>
      <c r="E696" s="74" t="s">
        <v>100</v>
      </c>
      <c r="F696" s="74" t="s">
        <v>101</v>
      </c>
      <c r="G696" s="74" t="s">
        <v>102</v>
      </c>
      <c r="H696" s="431" t="s">
        <v>103</v>
      </c>
    </row>
    <row r="697" spans="2:8" x14ac:dyDescent="0.2">
      <c r="B697" s="388"/>
      <c r="C697" s="432"/>
      <c r="D697" s="432"/>
      <c r="E697" s="432"/>
      <c r="F697" s="432"/>
      <c r="G697" s="432"/>
      <c r="H697" s="433"/>
    </row>
    <row r="698" spans="2:8" x14ac:dyDescent="0.2">
      <c r="B698" s="393" t="s">
        <v>65</v>
      </c>
      <c r="C698" s="250">
        <f>SUM(C699:C703)</f>
        <v>780805.88305514876</v>
      </c>
      <c r="D698" s="250">
        <f t="shared" ref="D698:H698" si="90">SUM(D699:D703)</f>
        <v>437438.95715778565</v>
      </c>
      <c r="E698" s="250">
        <f t="shared" si="90"/>
        <v>343366.92589736317</v>
      </c>
      <c r="F698" s="250">
        <f t="shared" si="90"/>
        <v>68552.918143811665</v>
      </c>
      <c r="G698" s="250">
        <f t="shared" si="90"/>
        <v>1592.0533951268983</v>
      </c>
      <c r="H698" s="251">
        <f t="shared" si="90"/>
        <v>273221.95435842453</v>
      </c>
    </row>
    <row r="699" spans="2:8" x14ac:dyDescent="0.2">
      <c r="B699" s="270" t="s">
        <v>120</v>
      </c>
      <c r="C699" s="99">
        <v>74710.786230517406</v>
      </c>
      <c r="D699" s="99">
        <v>22748.605988693696</v>
      </c>
      <c r="E699" s="99">
        <v>51962.180241823706</v>
      </c>
      <c r="F699" s="99">
        <v>20524.459060567908</v>
      </c>
      <c r="G699" s="99">
        <v>149.27441014880685</v>
      </c>
      <c r="H699" s="243">
        <v>31288.446771106992</v>
      </c>
    </row>
    <row r="700" spans="2:8" x14ac:dyDescent="0.2">
      <c r="B700" s="270" t="s">
        <v>121</v>
      </c>
      <c r="C700" s="99">
        <v>619392.18029075197</v>
      </c>
      <c r="D700" s="99">
        <v>378691.93821592256</v>
      </c>
      <c r="E700" s="99">
        <v>240700.24207482941</v>
      </c>
      <c r="F700" s="99">
        <v>21574.001369157806</v>
      </c>
      <c r="G700" s="99">
        <v>640.90458244735839</v>
      </c>
      <c r="H700" s="243">
        <v>218485.33612322423</v>
      </c>
    </row>
    <row r="701" spans="2:8" x14ac:dyDescent="0.2">
      <c r="B701" s="270" t="s">
        <v>122</v>
      </c>
      <c r="C701" s="99">
        <v>68039.650209849133</v>
      </c>
      <c r="D701" s="99">
        <v>28480.023502841737</v>
      </c>
      <c r="E701" s="99">
        <v>39559.626707007395</v>
      </c>
      <c r="F701" s="99">
        <v>17962.467655400174</v>
      </c>
      <c r="G701" s="99">
        <v>787.06833545361019</v>
      </c>
      <c r="H701" s="243">
        <v>20810.090716153612</v>
      </c>
    </row>
    <row r="702" spans="2:8" x14ac:dyDescent="0.2">
      <c r="B702" s="270" t="s">
        <v>123</v>
      </c>
      <c r="C702" s="99">
        <v>18598.310324030179</v>
      </c>
      <c r="D702" s="99">
        <v>7487.3714317457398</v>
      </c>
      <c r="E702" s="99">
        <v>11110.938892284439</v>
      </c>
      <c r="F702" s="99">
        <v>8479.6898196906222</v>
      </c>
      <c r="G702" s="99">
        <v>14.806067077122956</v>
      </c>
      <c r="H702" s="243">
        <v>2616.443005516694</v>
      </c>
    </row>
    <row r="703" spans="2:8" x14ac:dyDescent="0.2">
      <c r="B703" s="270" t="s">
        <v>124</v>
      </c>
      <c r="C703" s="99">
        <v>64.956000000000003</v>
      </c>
      <c r="D703" s="99">
        <v>31.018018581849276</v>
      </c>
      <c r="E703" s="99">
        <v>33.937981418150727</v>
      </c>
      <c r="F703" s="99">
        <v>12.300238995147941</v>
      </c>
      <c r="G703" s="99">
        <v>0</v>
      </c>
      <c r="H703" s="243">
        <v>21.637742423002784</v>
      </c>
    </row>
    <row r="704" spans="2:8" x14ac:dyDescent="0.2">
      <c r="B704" s="393" t="s">
        <v>66</v>
      </c>
      <c r="C704" s="250">
        <f>+C705</f>
        <v>122139.09302356721</v>
      </c>
      <c r="D704" s="250">
        <f t="shared" ref="D704:H704" si="91">+D705</f>
        <v>55653.976320902984</v>
      </c>
      <c r="E704" s="250">
        <f t="shared" si="91"/>
        <v>66485.116702664236</v>
      </c>
      <c r="F704" s="250">
        <f t="shared" si="91"/>
        <v>7990.4589969445797</v>
      </c>
      <c r="G704" s="250">
        <f t="shared" si="91"/>
        <v>1055.1591989300828</v>
      </c>
      <c r="H704" s="251">
        <f t="shared" si="91"/>
        <v>57439.498506789576</v>
      </c>
    </row>
    <row r="705" spans="2:8" x14ac:dyDescent="0.2">
      <c r="B705" s="270" t="s">
        <v>125</v>
      </c>
      <c r="C705" s="99">
        <v>122139.09302356721</v>
      </c>
      <c r="D705" s="99">
        <v>55653.976320902984</v>
      </c>
      <c r="E705" s="99">
        <v>66485.116702664236</v>
      </c>
      <c r="F705" s="99">
        <v>7990.4589969445797</v>
      </c>
      <c r="G705" s="99">
        <v>1055.1591989300828</v>
      </c>
      <c r="H705" s="243">
        <v>57439.498506789576</v>
      </c>
    </row>
    <row r="706" spans="2:8" x14ac:dyDescent="0.2">
      <c r="B706" s="393" t="s">
        <v>67</v>
      </c>
      <c r="C706" s="250">
        <f t="shared" ref="C706:H706" si="92">SUM(C707:C726)</f>
        <v>25763396.101763919</v>
      </c>
      <c r="D706" s="250">
        <f t="shared" si="92"/>
        <v>17121785.041056324</v>
      </c>
      <c r="E706" s="250">
        <f t="shared" si="92"/>
        <v>8641611.0607076008</v>
      </c>
      <c r="F706" s="250">
        <f t="shared" si="92"/>
        <v>3249738.3231283841</v>
      </c>
      <c r="G706" s="250">
        <f t="shared" si="92"/>
        <v>275153.73477529234</v>
      </c>
      <c r="H706" s="251">
        <f t="shared" si="92"/>
        <v>5116719.0028039236</v>
      </c>
    </row>
    <row r="707" spans="2:8" x14ac:dyDescent="0.2">
      <c r="B707" s="390" t="s">
        <v>126</v>
      </c>
      <c r="C707" s="99">
        <v>8679955.3977047559</v>
      </c>
      <c r="D707" s="99">
        <v>6508599.7161404239</v>
      </c>
      <c r="E707" s="99">
        <v>2171355.681564332</v>
      </c>
      <c r="F707" s="99">
        <v>839226.30312170263</v>
      </c>
      <c r="G707" s="99">
        <v>73480.336449986455</v>
      </c>
      <c r="H707" s="243">
        <v>1258649.0419926427</v>
      </c>
    </row>
    <row r="708" spans="2:8" x14ac:dyDescent="0.2">
      <c r="B708" s="378" t="s">
        <v>127</v>
      </c>
      <c r="C708" s="99">
        <v>1192051.9952390422</v>
      </c>
      <c r="D708" s="99">
        <v>565615.92548282782</v>
      </c>
      <c r="E708" s="99">
        <v>626436.06975621439</v>
      </c>
      <c r="F708" s="99">
        <v>104641.55841180282</v>
      </c>
      <c r="G708" s="99">
        <v>19279.09765421466</v>
      </c>
      <c r="H708" s="243">
        <v>502515.41369019693</v>
      </c>
    </row>
    <row r="709" spans="2:8" x14ac:dyDescent="0.2">
      <c r="B709" s="378" t="s">
        <v>128</v>
      </c>
      <c r="C709" s="99">
        <v>295910.67908083997</v>
      </c>
      <c r="D709" s="99">
        <v>168405.81729904682</v>
      </c>
      <c r="E709" s="99">
        <v>127504.86178179315</v>
      </c>
      <c r="F709" s="99">
        <v>56259.700522028375</v>
      </c>
      <c r="G709" s="99">
        <v>4555.6025191921353</v>
      </c>
      <c r="H709" s="243">
        <v>66689.55874057264</v>
      </c>
    </row>
    <row r="710" spans="2:8" x14ac:dyDescent="0.2">
      <c r="B710" s="378" t="s">
        <v>129</v>
      </c>
      <c r="C710" s="99">
        <v>4413426.6401465684</v>
      </c>
      <c r="D710" s="99">
        <v>2477127.1417933935</v>
      </c>
      <c r="E710" s="99">
        <v>1936299.4983531749</v>
      </c>
      <c r="F710" s="99">
        <v>884023.04015597445</v>
      </c>
      <c r="G710" s="99">
        <v>44396.792787439183</v>
      </c>
      <c r="H710" s="243">
        <v>1007879.6654097612</v>
      </c>
    </row>
    <row r="711" spans="2:8" ht="45" x14ac:dyDescent="0.2">
      <c r="B711" s="378" t="s">
        <v>130</v>
      </c>
      <c r="C711" s="99">
        <v>580553.67396890151</v>
      </c>
      <c r="D711" s="99">
        <v>363992.11114880047</v>
      </c>
      <c r="E711" s="99">
        <v>216561.56282010104</v>
      </c>
      <c r="F711" s="99">
        <v>123786.85086990325</v>
      </c>
      <c r="G711" s="99">
        <v>7001.0114322131149</v>
      </c>
      <c r="H711" s="243">
        <v>85773.700517984675</v>
      </c>
    </row>
    <row r="712" spans="2:8" ht="33.75" x14ac:dyDescent="0.2">
      <c r="B712" s="378" t="s">
        <v>131</v>
      </c>
      <c r="C712" s="99">
        <v>409691.35680898407</v>
      </c>
      <c r="D712" s="99">
        <v>254462.03591336563</v>
      </c>
      <c r="E712" s="99">
        <v>155229.32089561844</v>
      </c>
      <c r="F712" s="99">
        <v>50371.331196948442</v>
      </c>
      <c r="G712" s="99">
        <v>4338.4331484802333</v>
      </c>
      <c r="H712" s="243">
        <v>100519.55655018975</v>
      </c>
    </row>
    <row r="713" spans="2:8" x14ac:dyDescent="0.2">
      <c r="B713" s="378" t="s">
        <v>132</v>
      </c>
      <c r="C713" s="99">
        <v>622882.33067687077</v>
      </c>
      <c r="D713" s="99">
        <v>429035.40443769743</v>
      </c>
      <c r="E713" s="99">
        <v>193846.92623917334</v>
      </c>
      <c r="F713" s="99">
        <v>61996.524101407595</v>
      </c>
      <c r="G713" s="99">
        <v>5643.5323483623688</v>
      </c>
      <c r="H713" s="243">
        <v>126206.86978940338</v>
      </c>
    </row>
    <row r="714" spans="2:8" ht="22.5" x14ac:dyDescent="0.2">
      <c r="B714" s="378" t="s">
        <v>133</v>
      </c>
      <c r="C714" s="99">
        <v>461684.95916430827</v>
      </c>
      <c r="D714" s="99">
        <v>257918.31131171537</v>
      </c>
      <c r="E714" s="99">
        <v>203766.6478525929</v>
      </c>
      <c r="F714" s="99">
        <v>82560.577120307964</v>
      </c>
      <c r="G714" s="99">
        <v>8859.4003517698402</v>
      </c>
      <c r="H714" s="243">
        <v>112346.67038051509</v>
      </c>
    </row>
    <row r="715" spans="2:8" ht="22.5" x14ac:dyDescent="0.2">
      <c r="B715" s="378" t="s">
        <v>134</v>
      </c>
      <c r="C715" s="99">
        <v>2979765.5538958367</v>
      </c>
      <c r="D715" s="99">
        <v>2200147.3923198404</v>
      </c>
      <c r="E715" s="99">
        <v>779618.16157599632</v>
      </c>
      <c r="F715" s="99">
        <v>144581.75933249533</v>
      </c>
      <c r="G715" s="99">
        <v>23798.481785061165</v>
      </c>
      <c r="H715" s="243">
        <v>611237.92045843985</v>
      </c>
    </row>
    <row r="716" spans="2:8" x14ac:dyDescent="0.2">
      <c r="B716" s="378" t="s">
        <v>135</v>
      </c>
      <c r="C716" s="99">
        <v>1388285.5707455755</v>
      </c>
      <c r="D716" s="99">
        <v>884785.32064204756</v>
      </c>
      <c r="E716" s="99">
        <v>503500.25010352791</v>
      </c>
      <c r="F716" s="99">
        <v>189491.99630105469</v>
      </c>
      <c r="G716" s="99">
        <v>18402.291507705981</v>
      </c>
      <c r="H716" s="243">
        <v>295605.9622947672</v>
      </c>
    </row>
    <row r="717" spans="2:8" ht="22.5" x14ac:dyDescent="0.2">
      <c r="B717" s="378" t="s">
        <v>136</v>
      </c>
      <c r="C717" s="99">
        <v>351429.61972282099</v>
      </c>
      <c r="D717" s="99">
        <v>203721.52084391576</v>
      </c>
      <c r="E717" s="99">
        <v>147708.09887890524</v>
      </c>
      <c r="F717" s="99">
        <v>80971.430502808435</v>
      </c>
      <c r="G717" s="99">
        <v>6356.8706768726952</v>
      </c>
      <c r="H717" s="243">
        <v>60379.797699224102</v>
      </c>
    </row>
    <row r="718" spans="2:8" x14ac:dyDescent="0.2">
      <c r="B718" s="378" t="s">
        <v>137</v>
      </c>
      <c r="C718" s="99">
        <v>728850.13481668162</v>
      </c>
      <c r="D718" s="99">
        <v>541265.1823039368</v>
      </c>
      <c r="E718" s="99">
        <v>187584.95251274481</v>
      </c>
      <c r="F718" s="99">
        <v>106408.93255743396</v>
      </c>
      <c r="G718" s="99">
        <v>11666.829990542814</v>
      </c>
      <c r="H718" s="243">
        <v>69509.18996476804</v>
      </c>
    </row>
    <row r="719" spans="2:8" x14ac:dyDescent="0.2">
      <c r="B719" s="378" t="s">
        <v>138</v>
      </c>
      <c r="C719" s="99">
        <v>528298.73554217827</v>
      </c>
      <c r="D719" s="99">
        <v>285992.08264523151</v>
      </c>
      <c r="E719" s="99">
        <v>242306.65289694676</v>
      </c>
      <c r="F719" s="99">
        <v>61675.030233796053</v>
      </c>
      <c r="G719" s="99">
        <v>4427.3991752001866</v>
      </c>
      <c r="H719" s="243">
        <v>176204.22348795054</v>
      </c>
    </row>
    <row r="720" spans="2:8" x14ac:dyDescent="0.2">
      <c r="B720" s="378" t="s">
        <v>139</v>
      </c>
      <c r="C720" s="99">
        <v>1163966.6939807571</v>
      </c>
      <c r="D720" s="99">
        <v>837572.83316629834</v>
      </c>
      <c r="E720" s="99">
        <v>326393.86081445881</v>
      </c>
      <c r="F720" s="99">
        <v>152854.26019428609</v>
      </c>
      <c r="G720" s="99">
        <v>12525.883993625159</v>
      </c>
      <c r="H720" s="243">
        <v>161013.71662654757</v>
      </c>
    </row>
    <row r="721" spans="2:8" ht="22.5" x14ac:dyDescent="0.2">
      <c r="B721" s="378" t="s">
        <v>140</v>
      </c>
      <c r="C721" s="99">
        <v>614907.27557138784</v>
      </c>
      <c r="D721" s="99">
        <v>346428.12716308958</v>
      </c>
      <c r="E721" s="99">
        <v>268479.14840829826</v>
      </c>
      <c r="F721" s="99">
        <v>132515.2492687722</v>
      </c>
      <c r="G721" s="99">
        <v>9643.0743525523958</v>
      </c>
      <c r="H721" s="243">
        <v>126320.82478697367</v>
      </c>
    </row>
    <row r="722" spans="2:8" ht="45" x14ac:dyDescent="0.2">
      <c r="B722" s="378" t="s">
        <v>141</v>
      </c>
      <c r="C722" s="99">
        <v>908788.65147519927</v>
      </c>
      <c r="D722" s="99">
        <v>541376.0887288641</v>
      </c>
      <c r="E722" s="99">
        <v>367412.56274633517</v>
      </c>
      <c r="F722" s="99">
        <v>109582.85759197889</v>
      </c>
      <c r="G722" s="99">
        <v>14562.153091732005</v>
      </c>
      <c r="H722" s="243">
        <v>243267.55206262428</v>
      </c>
    </row>
    <row r="723" spans="2:8" x14ac:dyDescent="0.2">
      <c r="B723" s="378" t="s">
        <v>142</v>
      </c>
      <c r="C723" s="99">
        <v>131559.87296037469</v>
      </c>
      <c r="D723" s="99">
        <v>85531.481115754243</v>
      </c>
      <c r="E723" s="99">
        <v>46028.391844620448</v>
      </c>
      <c r="F723" s="99">
        <v>24337.583443797554</v>
      </c>
      <c r="G723" s="99">
        <v>2102.876082979697</v>
      </c>
      <c r="H723" s="243">
        <v>19587.932317843199</v>
      </c>
    </row>
    <row r="724" spans="2:8" x14ac:dyDescent="0.2">
      <c r="B724" s="378" t="s">
        <v>143</v>
      </c>
      <c r="C724" s="99">
        <v>116840.39688537069</v>
      </c>
      <c r="D724" s="99">
        <v>63995.90646226221</v>
      </c>
      <c r="E724" s="99">
        <v>52844.49042310848</v>
      </c>
      <c r="F724" s="99">
        <v>14685.31319757635</v>
      </c>
      <c r="G724" s="99">
        <v>1510.0142968444488</v>
      </c>
      <c r="H724" s="243">
        <v>36649.162928687678</v>
      </c>
    </row>
    <row r="725" spans="2:8" x14ac:dyDescent="0.2">
      <c r="B725" s="378" t="s">
        <v>144</v>
      </c>
      <c r="C725" s="99">
        <v>9461.7099435760756</v>
      </c>
      <c r="D725" s="99">
        <v>6683.3398274524006</v>
      </c>
      <c r="E725" s="99">
        <v>2778.370116123675</v>
      </c>
      <c r="F725" s="99">
        <v>995.15376196194723</v>
      </c>
      <c r="G725" s="99">
        <v>180.07173865719795</v>
      </c>
      <c r="H725" s="243">
        <v>1603.1446155045298</v>
      </c>
    </row>
    <row r="726" spans="2:8" x14ac:dyDescent="0.2">
      <c r="B726" s="269" t="s">
        <v>145</v>
      </c>
      <c r="C726" s="99">
        <v>185084.85343389193</v>
      </c>
      <c r="D726" s="99">
        <v>99129.302310358937</v>
      </c>
      <c r="E726" s="99">
        <v>85955.55112353299</v>
      </c>
      <c r="F726" s="99">
        <v>28772.871242346861</v>
      </c>
      <c r="G726" s="99">
        <v>2423.5813918605872</v>
      </c>
      <c r="H726" s="243">
        <v>54759.098489325545</v>
      </c>
    </row>
    <row r="727" spans="2:8" x14ac:dyDescent="0.2">
      <c r="B727" s="398" t="s">
        <v>104</v>
      </c>
      <c r="C727" s="250">
        <f>+C728+C729</f>
        <v>3297175.6689621243</v>
      </c>
      <c r="D727" s="250">
        <f t="shared" ref="D727:H727" si="93">+D728+D729</f>
        <v>1614102.3807515865</v>
      </c>
      <c r="E727" s="250">
        <f t="shared" si="93"/>
        <v>1683073.2882105378</v>
      </c>
      <c r="F727" s="250">
        <f t="shared" si="93"/>
        <v>489919.98655529274</v>
      </c>
      <c r="G727" s="250">
        <f t="shared" si="93"/>
        <v>92741.762069371107</v>
      </c>
      <c r="H727" s="251">
        <f t="shared" si="93"/>
        <v>1100411.5395858737</v>
      </c>
    </row>
    <row r="728" spans="2:8" ht="22.5" x14ac:dyDescent="0.2">
      <c r="B728" s="270" t="s">
        <v>146</v>
      </c>
      <c r="C728" s="99">
        <v>2532144.5198148056</v>
      </c>
      <c r="D728" s="99">
        <v>1079564.7758006528</v>
      </c>
      <c r="E728" s="99">
        <v>1452579.7440141528</v>
      </c>
      <c r="F728" s="99">
        <v>444808.38734302897</v>
      </c>
      <c r="G728" s="99">
        <v>79157.62777990973</v>
      </c>
      <c r="H728" s="243">
        <v>928613.72889121401</v>
      </c>
    </row>
    <row r="729" spans="2:8" x14ac:dyDescent="0.2">
      <c r="B729" s="270" t="s">
        <v>147</v>
      </c>
      <c r="C729" s="99">
        <v>765031.14914731879</v>
      </c>
      <c r="D729" s="99">
        <v>534537.60495093383</v>
      </c>
      <c r="E729" s="99">
        <v>230493.54419638496</v>
      </c>
      <c r="F729" s="99">
        <v>45111.599212263791</v>
      </c>
      <c r="G729" s="99">
        <v>13584.134289461372</v>
      </c>
      <c r="H729" s="243">
        <v>171797.8106946598</v>
      </c>
    </row>
    <row r="730" spans="2:8" ht="22.5" x14ac:dyDescent="0.2">
      <c r="B730" s="271" t="s">
        <v>105</v>
      </c>
      <c r="C730" s="250">
        <f>+C731+C732+C733</f>
        <v>1099723.7209415815</v>
      </c>
      <c r="D730" s="250">
        <f t="shared" ref="D730:H730" si="94">+D731+D732+D733</f>
        <v>468534.88088571094</v>
      </c>
      <c r="E730" s="250">
        <f t="shared" si="94"/>
        <v>631188.84005587059</v>
      </c>
      <c r="F730" s="250">
        <f t="shared" si="94"/>
        <v>203982.67517081159</v>
      </c>
      <c r="G730" s="250">
        <f t="shared" si="94"/>
        <v>36159.254386199689</v>
      </c>
      <c r="H730" s="251">
        <f t="shared" si="94"/>
        <v>391046.91049885924</v>
      </c>
    </row>
    <row r="731" spans="2:8" x14ac:dyDescent="0.2">
      <c r="B731" s="270" t="s">
        <v>148</v>
      </c>
      <c r="C731" s="99">
        <v>385624.43083156127</v>
      </c>
      <c r="D731" s="99">
        <v>153474.65827293645</v>
      </c>
      <c r="E731" s="99">
        <v>232149.77255862483</v>
      </c>
      <c r="F731" s="99">
        <v>91978.769257424021</v>
      </c>
      <c r="G731" s="99">
        <v>10172.36261771946</v>
      </c>
      <c r="H731" s="243">
        <v>129998.64068348135</v>
      </c>
    </row>
    <row r="732" spans="2:8" x14ac:dyDescent="0.2">
      <c r="B732" s="270" t="s">
        <v>149</v>
      </c>
      <c r="C732" s="99">
        <v>326676.67937928432</v>
      </c>
      <c r="D732" s="99">
        <v>55025.587370822584</v>
      </c>
      <c r="E732" s="99">
        <v>271651.09200846171</v>
      </c>
      <c r="F732" s="99">
        <v>37816.043203951587</v>
      </c>
      <c r="G732" s="99">
        <v>10668.377654061278</v>
      </c>
      <c r="H732" s="243">
        <v>223166.67115044885</v>
      </c>
    </row>
    <row r="733" spans="2:8" ht="22.5" x14ac:dyDescent="0.2">
      <c r="B733" s="270" t="s">
        <v>150</v>
      </c>
      <c r="C733" s="99">
        <v>387422.61073073588</v>
      </c>
      <c r="D733" s="99">
        <v>260034.63524195191</v>
      </c>
      <c r="E733" s="99">
        <v>127387.97548878397</v>
      </c>
      <c r="F733" s="99">
        <v>74187.862709435998</v>
      </c>
      <c r="G733" s="99">
        <v>15318.514114418949</v>
      </c>
      <c r="H733" s="243">
        <v>37881.598664929021</v>
      </c>
    </row>
    <row r="734" spans="2:8" x14ac:dyDescent="0.2">
      <c r="B734" s="271" t="s">
        <v>69</v>
      </c>
      <c r="C734" s="250">
        <f>+C735+C736+C737</f>
        <v>12205760.708048174</v>
      </c>
      <c r="D734" s="250">
        <f t="shared" ref="D734:H734" si="95">+D735+D736+D737</f>
        <v>6452106.653064698</v>
      </c>
      <c r="E734" s="250">
        <f t="shared" si="95"/>
        <v>5753654.0549834752</v>
      </c>
      <c r="F734" s="250">
        <f t="shared" si="95"/>
        <v>1403233.2239560946</v>
      </c>
      <c r="G734" s="250">
        <f t="shared" si="95"/>
        <v>91419.91081429625</v>
      </c>
      <c r="H734" s="251">
        <f t="shared" si="95"/>
        <v>4259000.9202130847</v>
      </c>
    </row>
    <row r="735" spans="2:8" x14ac:dyDescent="0.2">
      <c r="B735" s="270" t="s">
        <v>151</v>
      </c>
      <c r="C735" s="99">
        <v>6216684.8601118876</v>
      </c>
      <c r="D735" s="99">
        <v>3066536.8605510909</v>
      </c>
      <c r="E735" s="99">
        <v>3150147.9995607967</v>
      </c>
      <c r="F735" s="99">
        <v>699824.18099218293</v>
      </c>
      <c r="G735" s="99">
        <v>43658.309190496846</v>
      </c>
      <c r="H735" s="243">
        <v>2406665.509378117</v>
      </c>
    </row>
    <row r="736" spans="2:8" x14ac:dyDescent="0.2">
      <c r="B736" s="270" t="s">
        <v>152</v>
      </c>
      <c r="C736" s="99">
        <v>1484971.371565335</v>
      </c>
      <c r="D736" s="99">
        <v>950554.11647015193</v>
      </c>
      <c r="E736" s="99">
        <v>534417.25509518303</v>
      </c>
      <c r="F736" s="99">
        <v>175887.81600292661</v>
      </c>
      <c r="G736" s="99">
        <v>14119.718270284586</v>
      </c>
      <c r="H736" s="243">
        <v>344409.72082197183</v>
      </c>
    </row>
    <row r="737" spans="2:8" ht="22.5" x14ac:dyDescent="0.2">
      <c r="B737" s="270" t="s">
        <v>153</v>
      </c>
      <c r="C737" s="99">
        <v>4504104.4763709512</v>
      </c>
      <c r="D737" s="99">
        <v>2435015.6760434555</v>
      </c>
      <c r="E737" s="99">
        <v>2069088.8003274957</v>
      </c>
      <c r="F737" s="99">
        <v>527521.22696098499</v>
      </c>
      <c r="G737" s="99">
        <v>33641.883353514822</v>
      </c>
      <c r="H737" s="243">
        <v>1507925.6900129959</v>
      </c>
    </row>
    <row r="738" spans="2:8" ht="22.5" x14ac:dyDescent="0.2">
      <c r="B738" s="271" t="s">
        <v>70</v>
      </c>
      <c r="C738" s="250">
        <f>SUM(C739:C740)</f>
        <v>17869767.375287212</v>
      </c>
      <c r="D738" s="250">
        <f t="shared" ref="D738:H738" si="96">SUM(D739:D740)</f>
        <v>8680838.1705843247</v>
      </c>
      <c r="E738" s="250">
        <f t="shared" si="96"/>
        <v>9188929.2047028858</v>
      </c>
      <c r="F738" s="250">
        <f t="shared" si="96"/>
        <v>5220703.7034814134</v>
      </c>
      <c r="G738" s="250">
        <f t="shared" si="96"/>
        <v>628414.27564833104</v>
      </c>
      <c r="H738" s="251">
        <f t="shared" si="96"/>
        <v>3339811.2255731416</v>
      </c>
    </row>
    <row r="739" spans="2:8" x14ac:dyDescent="0.2">
      <c r="B739" s="270" t="s">
        <v>154</v>
      </c>
      <c r="C739" s="99">
        <v>16680835.38340243</v>
      </c>
      <c r="D739" s="99">
        <v>8037859.8978886632</v>
      </c>
      <c r="E739" s="99">
        <v>8642975.4855137654</v>
      </c>
      <c r="F739" s="99">
        <v>5001149.02373002</v>
      </c>
      <c r="G739" s="99">
        <v>617695.31870778452</v>
      </c>
      <c r="H739" s="243">
        <v>3024131.1430759607</v>
      </c>
    </row>
    <row r="740" spans="2:8" ht="22.5" x14ac:dyDescent="0.2">
      <c r="B740" s="270" t="s">
        <v>155</v>
      </c>
      <c r="C740" s="99">
        <v>1188931.9918847829</v>
      </c>
      <c r="D740" s="99">
        <v>642978.27269566222</v>
      </c>
      <c r="E740" s="99">
        <v>545953.71918912069</v>
      </c>
      <c r="F740" s="99">
        <v>219554.67975139336</v>
      </c>
      <c r="G740" s="99">
        <v>10718.956940546506</v>
      </c>
      <c r="H740" s="243">
        <v>315680.08249718079</v>
      </c>
    </row>
    <row r="741" spans="2:8" x14ac:dyDescent="0.2">
      <c r="B741" s="393" t="s">
        <v>71</v>
      </c>
      <c r="C741" s="250">
        <f>SUM(C742:C745)</f>
        <v>6476166.1733954009</v>
      </c>
      <c r="D741" s="250">
        <f t="shared" ref="D741:H741" si="97">SUM(D742:D745)</f>
        <v>3146834.504022934</v>
      </c>
      <c r="E741" s="250">
        <f t="shared" si="97"/>
        <v>3329331.6693724669</v>
      </c>
      <c r="F741" s="250">
        <f t="shared" si="97"/>
        <v>818526.18683708902</v>
      </c>
      <c r="G741" s="250">
        <f t="shared" si="97"/>
        <v>66642.487065726265</v>
      </c>
      <c r="H741" s="251">
        <f t="shared" si="97"/>
        <v>2444162.9954696517</v>
      </c>
    </row>
    <row r="742" spans="2:8" x14ac:dyDescent="0.2">
      <c r="B742" s="270" t="s">
        <v>156</v>
      </c>
      <c r="C742" s="99">
        <v>4807589.3418635698</v>
      </c>
      <c r="D742" s="99">
        <v>2322057.8424088066</v>
      </c>
      <c r="E742" s="99">
        <v>2485531.4994547633</v>
      </c>
      <c r="F742" s="99">
        <v>504670.77763561328</v>
      </c>
      <c r="G742" s="99">
        <v>42752.482562544552</v>
      </c>
      <c r="H742" s="243">
        <v>1938108.2392566055</v>
      </c>
    </row>
    <row r="743" spans="2:8" x14ac:dyDescent="0.2">
      <c r="B743" s="270" t="s">
        <v>157</v>
      </c>
      <c r="C743" s="99">
        <v>181548.33690295561</v>
      </c>
      <c r="D743" s="99">
        <v>117890.88045842481</v>
      </c>
      <c r="E743" s="99">
        <v>63657.456444530791</v>
      </c>
      <c r="F743" s="99">
        <v>40652.407839310144</v>
      </c>
      <c r="G743" s="99">
        <v>2480.2662821551876</v>
      </c>
      <c r="H743" s="243">
        <v>20524.782323065461</v>
      </c>
    </row>
    <row r="744" spans="2:8" x14ac:dyDescent="0.2">
      <c r="B744" s="270" t="s">
        <v>158</v>
      </c>
      <c r="C744" s="99">
        <v>1290447.645756261</v>
      </c>
      <c r="D744" s="99">
        <v>597747.69826413039</v>
      </c>
      <c r="E744" s="99">
        <v>692699.94749213057</v>
      </c>
      <c r="F744" s="99">
        <v>240012.41866747395</v>
      </c>
      <c r="G744" s="99">
        <v>18615.796518096162</v>
      </c>
      <c r="H744" s="243">
        <v>434071.73230656044</v>
      </c>
    </row>
    <row r="745" spans="2:8" x14ac:dyDescent="0.2">
      <c r="B745" s="270" t="s">
        <v>159</v>
      </c>
      <c r="C745" s="99">
        <v>196580.84887261473</v>
      </c>
      <c r="D745" s="99">
        <v>109138.08289157225</v>
      </c>
      <c r="E745" s="99">
        <v>87442.765981042481</v>
      </c>
      <c r="F745" s="99">
        <v>33190.582694691548</v>
      </c>
      <c r="G745" s="99">
        <v>2793.941702930369</v>
      </c>
      <c r="H745" s="243">
        <v>51458.241583420568</v>
      </c>
    </row>
    <row r="746" spans="2:8" x14ac:dyDescent="0.2">
      <c r="B746" s="393" t="s">
        <v>72</v>
      </c>
      <c r="C746" s="250">
        <f>+C747</f>
        <v>7737973.5442754971</v>
      </c>
      <c r="D746" s="250">
        <f t="shared" ref="D746:H746" si="98">+D747</f>
        <v>3766510.5637822556</v>
      </c>
      <c r="E746" s="250">
        <f t="shared" si="98"/>
        <v>3971462.9804932415</v>
      </c>
      <c r="F746" s="250">
        <f t="shared" si="98"/>
        <v>1452334.2590099378</v>
      </c>
      <c r="G746" s="250">
        <f t="shared" si="98"/>
        <v>88555.780555827063</v>
      </c>
      <c r="H746" s="251">
        <f t="shared" si="98"/>
        <v>2430572.9409274766</v>
      </c>
    </row>
    <row r="747" spans="2:8" x14ac:dyDescent="0.2">
      <c r="B747" s="270" t="s">
        <v>160</v>
      </c>
      <c r="C747" s="99">
        <v>7737973.5442754971</v>
      </c>
      <c r="D747" s="99">
        <v>3766510.5637822556</v>
      </c>
      <c r="E747" s="99">
        <v>3971462.9804932415</v>
      </c>
      <c r="F747" s="99">
        <v>1452334.2590099378</v>
      </c>
      <c r="G747" s="99">
        <v>88555.780555827063</v>
      </c>
      <c r="H747" s="243">
        <v>2430572.9409274766</v>
      </c>
    </row>
    <row r="748" spans="2:8" x14ac:dyDescent="0.2">
      <c r="B748" s="398" t="s">
        <v>73</v>
      </c>
      <c r="C748" s="250">
        <f>+C749</f>
        <v>7076966.6002582954</v>
      </c>
      <c r="D748" s="250">
        <f t="shared" ref="D748:H748" si="99">+D749</f>
        <v>3487501.6820874857</v>
      </c>
      <c r="E748" s="250">
        <f t="shared" si="99"/>
        <v>3589464.9181708097</v>
      </c>
      <c r="F748" s="250">
        <f t="shared" si="99"/>
        <v>2729236.3320002006</v>
      </c>
      <c r="G748" s="250">
        <f t="shared" si="99"/>
        <v>145042.17189725387</v>
      </c>
      <c r="H748" s="251">
        <f t="shared" si="99"/>
        <v>715186.41427335527</v>
      </c>
    </row>
    <row r="749" spans="2:8" x14ac:dyDescent="0.2">
      <c r="B749" s="270" t="s">
        <v>161</v>
      </c>
      <c r="C749" s="99">
        <v>7076966.6002582954</v>
      </c>
      <c r="D749" s="99">
        <v>3487501.6820874857</v>
      </c>
      <c r="E749" s="99">
        <v>3589464.9181708097</v>
      </c>
      <c r="F749" s="99">
        <v>2729236.3320002006</v>
      </c>
      <c r="G749" s="99">
        <v>145042.17189725387</v>
      </c>
      <c r="H749" s="243">
        <v>715186.41427335527</v>
      </c>
    </row>
    <row r="750" spans="2:8" x14ac:dyDescent="0.2">
      <c r="B750" s="393" t="s">
        <v>74</v>
      </c>
      <c r="C750" s="250">
        <f>+C751</f>
        <v>10516148.819149556</v>
      </c>
      <c r="D750" s="250">
        <f t="shared" ref="D750:H750" si="100">+D751</f>
        <v>4614328.0803392669</v>
      </c>
      <c r="E750" s="250">
        <f t="shared" si="100"/>
        <v>5901820.7388102887</v>
      </c>
      <c r="F750" s="250">
        <f t="shared" si="100"/>
        <v>2755542.3649000265</v>
      </c>
      <c r="G750" s="250">
        <f t="shared" si="100"/>
        <v>206523.07069846347</v>
      </c>
      <c r="H750" s="251">
        <f t="shared" si="100"/>
        <v>2939755.3032117989</v>
      </c>
    </row>
    <row r="751" spans="2:8" x14ac:dyDescent="0.2">
      <c r="B751" s="270" t="s">
        <v>162</v>
      </c>
      <c r="C751" s="99">
        <v>10516148.819149556</v>
      </c>
      <c r="D751" s="99">
        <v>4614328.0803392669</v>
      </c>
      <c r="E751" s="99">
        <v>5901820.7388102887</v>
      </c>
      <c r="F751" s="99">
        <v>2755542.3649000265</v>
      </c>
      <c r="G751" s="99">
        <v>206523.07069846347</v>
      </c>
      <c r="H751" s="243">
        <v>2939755.3032117989</v>
      </c>
    </row>
    <row r="752" spans="2:8" x14ac:dyDescent="0.2">
      <c r="B752" s="393" t="s">
        <v>85</v>
      </c>
      <c r="C752" s="250">
        <f>+C753</f>
        <v>9810865.6710509378</v>
      </c>
      <c r="D752" s="250">
        <f t="shared" ref="D752:H752" si="101">+D753</f>
        <v>1096969.7423196307</v>
      </c>
      <c r="E752" s="250">
        <f t="shared" si="101"/>
        <v>8713895.9287313074</v>
      </c>
      <c r="F752" s="250">
        <f t="shared" si="101"/>
        <v>205244.11128700522</v>
      </c>
      <c r="G752" s="250">
        <f t="shared" si="101"/>
        <v>557447.88935984508</v>
      </c>
      <c r="H752" s="251">
        <f t="shared" si="101"/>
        <v>7951203.9280844573</v>
      </c>
    </row>
    <row r="753" spans="2:8" x14ac:dyDescent="0.2">
      <c r="B753" s="270" t="s">
        <v>163</v>
      </c>
      <c r="C753" s="99">
        <v>9810865.6710509378</v>
      </c>
      <c r="D753" s="99">
        <v>1096969.7423196307</v>
      </c>
      <c r="E753" s="99">
        <v>8713895.9287313074</v>
      </c>
      <c r="F753" s="99">
        <v>205244.11128700522</v>
      </c>
      <c r="G753" s="99">
        <v>557447.88935984508</v>
      </c>
      <c r="H753" s="243">
        <v>7951203.9280844573</v>
      </c>
    </row>
    <row r="754" spans="2:8" x14ac:dyDescent="0.2">
      <c r="B754" s="393" t="s">
        <v>106</v>
      </c>
      <c r="C754" s="250">
        <f>+C755</f>
        <v>6863725.9764787098</v>
      </c>
      <c r="D754" s="250">
        <f t="shared" ref="D754:H754" si="102">+D755</f>
        <v>2339517.3513004365</v>
      </c>
      <c r="E754" s="250">
        <f t="shared" si="102"/>
        <v>4524208.6251782738</v>
      </c>
      <c r="F754" s="250">
        <f t="shared" si="102"/>
        <v>1891108.8701832625</v>
      </c>
      <c r="G754" s="250">
        <f t="shared" si="102"/>
        <v>152461.0257272294</v>
      </c>
      <c r="H754" s="251">
        <f t="shared" si="102"/>
        <v>2480638.7292677821</v>
      </c>
    </row>
    <row r="755" spans="2:8" x14ac:dyDescent="0.2">
      <c r="B755" s="267" t="s">
        <v>164</v>
      </c>
      <c r="C755" s="99">
        <v>6863725.9764787098</v>
      </c>
      <c r="D755" s="99">
        <v>2339517.3513004365</v>
      </c>
      <c r="E755" s="99">
        <v>4524208.6251782738</v>
      </c>
      <c r="F755" s="99">
        <v>1891108.8701832625</v>
      </c>
      <c r="G755" s="99">
        <v>152461.0257272294</v>
      </c>
      <c r="H755" s="243">
        <v>2480638.7292677821</v>
      </c>
    </row>
    <row r="756" spans="2:8" x14ac:dyDescent="0.2">
      <c r="B756" s="393" t="s">
        <v>107</v>
      </c>
      <c r="C756" s="250">
        <f>+C757</f>
        <v>7296456.782758642</v>
      </c>
      <c r="D756" s="250">
        <f t="shared" ref="D756:H756" si="103">+D757</f>
        <v>1755339.582384483</v>
      </c>
      <c r="E756" s="250">
        <f t="shared" si="103"/>
        <v>5541117.200374159</v>
      </c>
      <c r="F756" s="250">
        <f t="shared" si="103"/>
        <v>4567734.9030433316</v>
      </c>
      <c r="G756" s="250">
        <f t="shared" si="103"/>
        <v>113463.58068004089</v>
      </c>
      <c r="H756" s="251">
        <f t="shared" si="103"/>
        <v>859918.71665078658</v>
      </c>
    </row>
    <row r="757" spans="2:8" x14ac:dyDescent="0.2">
      <c r="B757" s="267" t="s">
        <v>165</v>
      </c>
      <c r="C757" s="99">
        <v>7296456.782758642</v>
      </c>
      <c r="D757" s="99">
        <v>1755339.582384483</v>
      </c>
      <c r="E757" s="99">
        <v>5541117.200374159</v>
      </c>
      <c r="F757" s="99">
        <v>4567734.9030433316</v>
      </c>
      <c r="G757" s="99">
        <v>113463.58068004089</v>
      </c>
      <c r="H757" s="243">
        <v>859918.71665078658</v>
      </c>
    </row>
    <row r="758" spans="2:8" ht="22.5" x14ac:dyDescent="0.2">
      <c r="B758" s="393" t="s">
        <v>77</v>
      </c>
      <c r="C758" s="250">
        <f>+C759</f>
        <v>7886677.3498636838</v>
      </c>
      <c r="D758" s="250">
        <f t="shared" ref="D758:H758" si="104">+D759</f>
        <v>3698190.0622859676</v>
      </c>
      <c r="E758" s="250">
        <f t="shared" si="104"/>
        <v>4188487.2875777162</v>
      </c>
      <c r="F758" s="250">
        <f t="shared" si="104"/>
        <v>2761383.7046517432</v>
      </c>
      <c r="G758" s="250">
        <f t="shared" si="104"/>
        <v>842905.26071384863</v>
      </c>
      <c r="H758" s="251">
        <f t="shared" si="104"/>
        <v>584198.32221212436</v>
      </c>
    </row>
    <row r="759" spans="2:8" ht="22.5" x14ac:dyDescent="0.2">
      <c r="B759" s="267" t="s">
        <v>166</v>
      </c>
      <c r="C759" s="99">
        <v>7886677.3498636838</v>
      </c>
      <c r="D759" s="99">
        <v>3698190.0622859676</v>
      </c>
      <c r="E759" s="99">
        <v>4188487.2875777162</v>
      </c>
      <c r="F759" s="99">
        <v>2761383.7046517432</v>
      </c>
      <c r="G759" s="99">
        <v>842905.26071384863</v>
      </c>
      <c r="H759" s="243">
        <v>584198.32221212436</v>
      </c>
    </row>
    <row r="760" spans="2:8" x14ac:dyDescent="0.2">
      <c r="B760" s="393" t="s">
        <v>78</v>
      </c>
      <c r="C760" s="250">
        <f>+C761+C762</f>
        <v>5392565.9286500495</v>
      </c>
      <c r="D760" s="250">
        <f t="shared" ref="D760:H760" si="105">+D761+D762</f>
        <v>1632919.3066351607</v>
      </c>
      <c r="E760" s="250">
        <f t="shared" si="105"/>
        <v>3759646.6220148886</v>
      </c>
      <c r="F760" s="250">
        <f t="shared" si="105"/>
        <v>2869015.8251747265</v>
      </c>
      <c r="G760" s="250">
        <f t="shared" si="105"/>
        <v>95047.283219955367</v>
      </c>
      <c r="H760" s="251">
        <f t="shared" si="105"/>
        <v>795583.51362020639</v>
      </c>
    </row>
    <row r="761" spans="2:8" x14ac:dyDescent="0.2">
      <c r="B761" s="267" t="s">
        <v>167</v>
      </c>
      <c r="C761" s="99">
        <v>2015649.4437110992</v>
      </c>
      <c r="D761" s="99">
        <v>433922.17582478659</v>
      </c>
      <c r="E761" s="99">
        <v>1581727.2678863127</v>
      </c>
      <c r="F761" s="99">
        <v>1077023.6870453218</v>
      </c>
      <c r="G761" s="99">
        <v>41084.408086424162</v>
      </c>
      <c r="H761" s="243">
        <v>463619.17275456671</v>
      </c>
    </row>
    <row r="762" spans="2:8" x14ac:dyDescent="0.2">
      <c r="B762" s="267" t="s">
        <v>168</v>
      </c>
      <c r="C762" s="99">
        <v>3376916.4849389503</v>
      </c>
      <c r="D762" s="99">
        <v>1198997.1308103742</v>
      </c>
      <c r="E762" s="99">
        <v>2177919.3541285759</v>
      </c>
      <c r="F762" s="99">
        <v>1791992.138129405</v>
      </c>
      <c r="G762" s="99">
        <v>53962.875133531197</v>
      </c>
      <c r="H762" s="243">
        <v>331964.34086563974</v>
      </c>
    </row>
    <row r="763" spans="2:8" ht="22.5" x14ac:dyDescent="0.2">
      <c r="B763" s="393" t="s">
        <v>79</v>
      </c>
      <c r="C763" s="250">
        <f>+C764</f>
        <v>8421858.5391124282</v>
      </c>
      <c r="D763" s="250">
        <f t="shared" ref="D763:H763" si="106">+D764</f>
        <v>4178226.5460994188</v>
      </c>
      <c r="E763" s="250">
        <f t="shared" si="106"/>
        <v>4243631.9930130094</v>
      </c>
      <c r="F763" s="250">
        <f t="shared" si="106"/>
        <v>2578093.1014070613</v>
      </c>
      <c r="G763" s="250">
        <f t="shared" si="106"/>
        <v>88511.866926477582</v>
      </c>
      <c r="H763" s="251">
        <f t="shared" si="106"/>
        <v>1577027.0246794706</v>
      </c>
    </row>
    <row r="764" spans="2:8" x14ac:dyDescent="0.2">
      <c r="B764" s="267" t="s">
        <v>169</v>
      </c>
      <c r="C764" s="99">
        <v>8421858.5391124282</v>
      </c>
      <c r="D764" s="99">
        <v>4178226.5460994188</v>
      </c>
      <c r="E764" s="99">
        <v>4243631.9930130094</v>
      </c>
      <c r="F764" s="99">
        <v>2578093.1014070613</v>
      </c>
      <c r="G764" s="99">
        <v>88511.866926477582</v>
      </c>
      <c r="H764" s="243">
        <v>1577027.0246794706</v>
      </c>
    </row>
    <row r="765" spans="2:8" ht="22.5" x14ac:dyDescent="0.2">
      <c r="B765" s="393" t="s">
        <v>108</v>
      </c>
      <c r="C765" s="250">
        <f>+C766</f>
        <v>4271290.2550464291</v>
      </c>
      <c r="D765" s="250">
        <f t="shared" ref="D765:H765" si="107">+D766</f>
        <v>1869856.3155408471</v>
      </c>
      <c r="E765" s="250">
        <f t="shared" si="107"/>
        <v>2401433.9395055817</v>
      </c>
      <c r="F765" s="250">
        <f t="shared" si="107"/>
        <v>880272.01849651232</v>
      </c>
      <c r="G765" s="250">
        <f t="shared" si="107"/>
        <v>63748.433950428094</v>
      </c>
      <c r="H765" s="251">
        <f t="shared" si="107"/>
        <v>1457413.4870586412</v>
      </c>
    </row>
    <row r="766" spans="2:8" ht="22.5" x14ac:dyDescent="0.2">
      <c r="B766" s="267" t="s">
        <v>170</v>
      </c>
      <c r="C766" s="99">
        <v>4271290.2550464291</v>
      </c>
      <c r="D766" s="99">
        <v>1869856.3155408471</v>
      </c>
      <c r="E766" s="99">
        <v>2401433.9395055817</v>
      </c>
      <c r="F766" s="99">
        <v>880272.01849651232</v>
      </c>
      <c r="G766" s="99">
        <v>63748.433950428094</v>
      </c>
      <c r="H766" s="243">
        <v>1457413.4870586412</v>
      </c>
    </row>
    <row r="767" spans="2:8" x14ac:dyDescent="0.2">
      <c r="B767" s="393" t="s">
        <v>109</v>
      </c>
      <c r="C767" s="250">
        <f>+C768</f>
        <v>317816.80501183961</v>
      </c>
      <c r="D767" s="250">
        <f t="shared" ref="D767:H767" si="108">+D768</f>
        <v>0</v>
      </c>
      <c r="E767" s="250">
        <f t="shared" si="108"/>
        <v>317816.80501183961</v>
      </c>
      <c r="F767" s="250">
        <f t="shared" si="108"/>
        <v>317816.80501183961</v>
      </c>
      <c r="G767" s="250">
        <f t="shared" si="108"/>
        <v>0</v>
      </c>
      <c r="H767" s="251">
        <f t="shared" si="108"/>
        <v>0</v>
      </c>
    </row>
    <row r="768" spans="2:8" x14ac:dyDescent="0.2">
      <c r="B768" s="267" t="s">
        <v>171</v>
      </c>
      <c r="C768" s="99">
        <v>317816.80501183961</v>
      </c>
      <c r="D768" s="99">
        <v>0</v>
      </c>
      <c r="E768" s="99">
        <v>317816.80501183961</v>
      </c>
      <c r="F768" s="99">
        <v>317816.80501183961</v>
      </c>
      <c r="G768" s="99">
        <v>0</v>
      </c>
      <c r="H768" s="243">
        <v>0</v>
      </c>
    </row>
    <row r="769" spans="2:8" x14ac:dyDescent="0.2">
      <c r="B769" s="393" t="s">
        <v>81</v>
      </c>
      <c r="C769" s="250">
        <f t="shared" ref="C769:H769" si="109">+C767+C765+C763+C760+C758+C756+C754+C752+C750+C748+C746+C741+C738+C734+C730+C727+C706+C704+C698</f>
        <v>143207280.99613318</v>
      </c>
      <c r="D769" s="250">
        <f t="shared" si="109"/>
        <v>66416653.796619207</v>
      </c>
      <c r="E769" s="250">
        <f t="shared" si="109"/>
        <v>76790627.199513972</v>
      </c>
      <c r="F769" s="250">
        <f t="shared" si="109"/>
        <v>34470429.771435492</v>
      </c>
      <c r="G769" s="250">
        <f t="shared" si="109"/>
        <v>3546885.0010826434</v>
      </c>
      <c r="H769" s="251">
        <f t="shared" si="109"/>
        <v>38773312.426995844</v>
      </c>
    </row>
    <row r="770" spans="2:8" x14ac:dyDescent="0.2">
      <c r="B770" s="267"/>
      <c r="C770" s="99"/>
      <c r="D770" s="99"/>
      <c r="E770" s="99"/>
      <c r="F770" s="99"/>
      <c r="G770" s="99"/>
      <c r="H770" s="243"/>
    </row>
    <row r="771" spans="2:8" x14ac:dyDescent="0.2">
      <c r="B771" s="267" t="s">
        <v>59</v>
      </c>
      <c r="C771" s="99"/>
      <c r="D771" s="99"/>
      <c r="E771" s="99">
        <v>7931360.8782304283</v>
      </c>
      <c r="F771" s="99"/>
      <c r="G771" s="99"/>
      <c r="H771" s="243"/>
    </row>
    <row r="772" spans="2:8" x14ac:dyDescent="0.2">
      <c r="B772" s="267"/>
      <c r="C772" s="99"/>
      <c r="D772" s="99"/>
      <c r="E772" s="99"/>
      <c r="F772" s="99"/>
      <c r="G772" s="99"/>
      <c r="H772" s="243"/>
    </row>
    <row r="773" spans="2:8" x14ac:dyDescent="0.2">
      <c r="B773" s="393" t="s">
        <v>82</v>
      </c>
      <c r="C773" s="250"/>
      <c r="D773" s="250"/>
      <c r="E773" s="250">
        <f>+E769+E771</f>
        <v>84721988.077744395</v>
      </c>
      <c r="F773" s="250"/>
      <c r="G773" s="250"/>
      <c r="H773" s="251"/>
    </row>
    <row r="774" spans="2:8" x14ac:dyDescent="0.2">
      <c r="B774" s="399"/>
      <c r="C774" s="260"/>
      <c r="D774" s="260"/>
      <c r="E774" s="260"/>
      <c r="F774" s="260"/>
      <c r="G774" s="260"/>
      <c r="H774" s="261"/>
    </row>
    <row r="775" spans="2:8" x14ac:dyDescent="0.2">
      <c r="B775" s="350" t="s">
        <v>26</v>
      </c>
      <c r="C775" s="63"/>
      <c r="D775" s="63"/>
      <c r="E775" s="63"/>
      <c r="F775" s="63"/>
      <c r="G775" s="63"/>
      <c r="H775" s="351"/>
    </row>
    <row r="776" spans="2:8" x14ac:dyDescent="0.2">
      <c r="B776" s="190"/>
      <c r="C776" s="21"/>
      <c r="D776" s="21"/>
      <c r="E776" s="21"/>
      <c r="F776" s="21"/>
      <c r="G776" s="21"/>
      <c r="H776" s="191"/>
    </row>
    <row r="777" spans="2:8" x14ac:dyDescent="0.2">
      <c r="B777" s="190"/>
      <c r="C777" s="21"/>
      <c r="D777" s="21"/>
      <c r="E777" s="21"/>
      <c r="F777" s="21"/>
      <c r="G777" s="21"/>
      <c r="H777" s="191"/>
    </row>
    <row r="778" spans="2:8" x14ac:dyDescent="0.2">
      <c r="B778" s="367" t="s">
        <v>176</v>
      </c>
      <c r="C778" s="117"/>
      <c r="D778" s="117"/>
      <c r="E778" s="117"/>
      <c r="F778" s="117"/>
      <c r="G778" s="117"/>
      <c r="H778" s="291"/>
    </row>
    <row r="779" spans="2:8" ht="27" customHeight="1" x14ac:dyDescent="0.2">
      <c r="B779" s="368" t="s">
        <v>243</v>
      </c>
      <c r="C779" s="369"/>
      <c r="D779" s="369"/>
      <c r="E779" s="369"/>
      <c r="F779" s="369"/>
      <c r="G779" s="369"/>
      <c r="H779" s="370"/>
    </row>
    <row r="780" spans="2:8" x14ac:dyDescent="0.2">
      <c r="B780" s="371">
        <v>2020</v>
      </c>
      <c r="C780" s="126"/>
      <c r="D780" s="126"/>
      <c r="E780" s="90"/>
      <c r="F780" s="90"/>
      <c r="G780" s="126"/>
      <c r="H780" s="374"/>
    </row>
    <row r="781" spans="2:8" x14ac:dyDescent="0.2">
      <c r="B781" s="338"/>
      <c r="C781" s="143"/>
      <c r="D781" s="143"/>
      <c r="E781" s="143"/>
      <c r="F781" s="143"/>
      <c r="G781" s="143"/>
      <c r="H781" s="342" t="s">
        <v>97</v>
      </c>
    </row>
    <row r="782" spans="2:8" ht="56.25" x14ac:dyDescent="0.2">
      <c r="B782" s="428" t="s">
        <v>98</v>
      </c>
      <c r="C782" s="74" t="s">
        <v>54</v>
      </c>
      <c r="D782" s="74" t="s">
        <v>99</v>
      </c>
      <c r="E782" s="74" t="s">
        <v>100</v>
      </c>
      <c r="F782" s="74" t="s">
        <v>101</v>
      </c>
      <c r="G782" s="74" t="s">
        <v>102</v>
      </c>
      <c r="H782" s="431" t="s">
        <v>103</v>
      </c>
    </row>
    <row r="783" spans="2:8" x14ac:dyDescent="0.2">
      <c r="B783" s="388"/>
      <c r="C783" s="432"/>
      <c r="D783" s="432"/>
      <c r="E783" s="432"/>
      <c r="F783" s="432"/>
      <c r="G783" s="432"/>
      <c r="H783" s="433"/>
    </row>
    <row r="784" spans="2:8" x14ac:dyDescent="0.2">
      <c r="B784" s="393" t="s">
        <v>65</v>
      </c>
      <c r="C784" s="250">
        <f>SUM(C785:C789)</f>
        <v>866161.81522916921</v>
      </c>
      <c r="D784" s="250">
        <f t="shared" ref="D784:H784" si="110">SUM(D785:D789)</f>
        <v>470850.48448223702</v>
      </c>
      <c r="E784" s="250">
        <f t="shared" si="110"/>
        <v>395311.33074693213</v>
      </c>
      <c r="F784" s="250">
        <f t="shared" si="110"/>
        <v>80739.657940687612</v>
      </c>
      <c r="G784" s="250">
        <f t="shared" si="110"/>
        <v>1858.0756030495972</v>
      </c>
      <c r="H784" s="251">
        <f t="shared" si="110"/>
        <v>312713.59720319498</v>
      </c>
    </row>
    <row r="785" spans="2:8" x14ac:dyDescent="0.2">
      <c r="B785" s="270" t="s">
        <v>120</v>
      </c>
      <c r="C785" s="99">
        <v>68110.168990385835</v>
      </c>
      <c r="D785" s="99">
        <v>18838.813463493516</v>
      </c>
      <c r="E785" s="99">
        <v>49271.355526892323</v>
      </c>
      <c r="F785" s="99">
        <v>18124.405838222643</v>
      </c>
      <c r="G785" s="99">
        <v>149.24048882475699</v>
      </c>
      <c r="H785" s="243">
        <v>30997.709199844921</v>
      </c>
    </row>
    <row r="786" spans="2:8" x14ac:dyDescent="0.2">
      <c r="B786" s="270" t="s">
        <v>121</v>
      </c>
      <c r="C786" s="99">
        <v>707039.82411092904</v>
      </c>
      <c r="D786" s="99">
        <v>415709.4578198705</v>
      </c>
      <c r="E786" s="99">
        <v>291330.36629105854</v>
      </c>
      <c r="F786" s="99">
        <v>34482.081843781096</v>
      </c>
      <c r="G786" s="99">
        <v>873.03135849857631</v>
      </c>
      <c r="H786" s="243">
        <v>255975.25308877885</v>
      </c>
    </row>
    <row r="787" spans="2:8" x14ac:dyDescent="0.2">
      <c r="B787" s="270" t="s">
        <v>122</v>
      </c>
      <c r="C787" s="99">
        <v>72127.657480937982</v>
      </c>
      <c r="D787" s="99">
        <v>28952.201766888968</v>
      </c>
      <c r="E787" s="99">
        <v>43175.455714049014</v>
      </c>
      <c r="F787" s="99">
        <v>19041.701574967628</v>
      </c>
      <c r="G787" s="99">
        <v>821.42906534333395</v>
      </c>
      <c r="H787" s="243">
        <v>23312.325073738051</v>
      </c>
    </row>
    <row r="788" spans="2:8" x14ac:dyDescent="0.2">
      <c r="B788" s="270" t="s">
        <v>123</v>
      </c>
      <c r="C788" s="99">
        <v>18819.208646916293</v>
      </c>
      <c r="D788" s="99">
        <v>7316.8066176331859</v>
      </c>
      <c r="E788" s="99">
        <v>11502.402029283108</v>
      </c>
      <c r="F788" s="99">
        <v>9078.4304297872532</v>
      </c>
      <c r="G788" s="99">
        <v>14.374690382930039</v>
      </c>
      <c r="H788" s="243">
        <v>2409.596909112925</v>
      </c>
    </row>
    <row r="789" spans="2:8" x14ac:dyDescent="0.2">
      <c r="B789" s="270" t="s">
        <v>124</v>
      </c>
      <c r="C789" s="99">
        <v>64.956000000000003</v>
      </c>
      <c r="D789" s="99">
        <v>33.204814350819788</v>
      </c>
      <c r="E789" s="99">
        <v>31.751185649180215</v>
      </c>
      <c r="F789" s="99">
        <v>13.038253928988023</v>
      </c>
      <c r="G789" s="99">
        <v>0</v>
      </c>
      <c r="H789" s="243">
        <v>18.712931720192191</v>
      </c>
    </row>
    <row r="790" spans="2:8" x14ac:dyDescent="0.2">
      <c r="B790" s="393" t="s">
        <v>66</v>
      </c>
      <c r="C790" s="250">
        <f>+C791</f>
        <v>104089.99539135891</v>
      </c>
      <c r="D790" s="250">
        <f t="shared" ref="D790:H790" si="111">+D791</f>
        <v>47297.111351315165</v>
      </c>
      <c r="E790" s="250">
        <f t="shared" si="111"/>
        <v>56792.884040043748</v>
      </c>
      <c r="F790" s="250">
        <f t="shared" si="111"/>
        <v>7211.7592736516708</v>
      </c>
      <c r="G790" s="250">
        <f t="shared" si="111"/>
        <v>937.57356455438605</v>
      </c>
      <c r="H790" s="251">
        <f t="shared" si="111"/>
        <v>48643.551201837698</v>
      </c>
    </row>
    <row r="791" spans="2:8" x14ac:dyDescent="0.2">
      <c r="B791" s="270" t="s">
        <v>125</v>
      </c>
      <c r="C791" s="99">
        <v>104089.99539135891</v>
      </c>
      <c r="D791" s="99">
        <v>47297.111351315165</v>
      </c>
      <c r="E791" s="99">
        <v>56792.884040043748</v>
      </c>
      <c r="F791" s="99">
        <v>7211.7592736516708</v>
      </c>
      <c r="G791" s="99">
        <v>937.57356455438605</v>
      </c>
      <c r="H791" s="243">
        <v>48643.551201837698</v>
      </c>
    </row>
    <row r="792" spans="2:8" x14ac:dyDescent="0.2">
      <c r="B792" s="393" t="s">
        <v>67</v>
      </c>
      <c r="C792" s="250">
        <f t="shared" ref="C792:H792" si="112">SUM(C793:C812)</f>
        <v>24272368.745140087</v>
      </c>
      <c r="D792" s="250">
        <f t="shared" si="112"/>
        <v>15981148.130983256</v>
      </c>
      <c r="E792" s="250">
        <f t="shared" si="112"/>
        <v>8291220.6141568273</v>
      </c>
      <c r="F792" s="250">
        <f t="shared" si="112"/>
        <v>3135778.0532281846</v>
      </c>
      <c r="G792" s="250">
        <f t="shared" si="112"/>
        <v>261012.28744695848</v>
      </c>
      <c r="H792" s="251">
        <f t="shared" si="112"/>
        <v>4894430.2734816847</v>
      </c>
    </row>
    <row r="793" spans="2:8" x14ac:dyDescent="0.2">
      <c r="B793" s="390" t="s">
        <v>126</v>
      </c>
      <c r="C793" s="99">
        <v>9400088.2914601602</v>
      </c>
      <c r="D793" s="99">
        <v>7000910.655334753</v>
      </c>
      <c r="E793" s="99">
        <v>2399177.6361254072</v>
      </c>
      <c r="F793" s="99">
        <v>918470.7412148756</v>
      </c>
      <c r="G793" s="99">
        <v>79172.661537777298</v>
      </c>
      <c r="H793" s="243">
        <v>1401534.2333727542</v>
      </c>
    </row>
    <row r="794" spans="2:8" x14ac:dyDescent="0.2">
      <c r="B794" s="378" t="s">
        <v>127</v>
      </c>
      <c r="C794" s="99">
        <v>745425.01710296853</v>
      </c>
      <c r="D794" s="99">
        <v>348563.24211362237</v>
      </c>
      <c r="E794" s="99">
        <v>396861.77498934616</v>
      </c>
      <c r="F794" s="99">
        <v>66410.105627840123</v>
      </c>
      <c r="G794" s="99">
        <v>12045.769402092321</v>
      </c>
      <c r="H794" s="243">
        <v>318405.89995941368</v>
      </c>
    </row>
    <row r="795" spans="2:8" x14ac:dyDescent="0.2">
      <c r="B795" s="378" t="s">
        <v>128</v>
      </c>
      <c r="C795" s="99">
        <v>299039.83591125725</v>
      </c>
      <c r="D795" s="99">
        <v>169339.44253329269</v>
      </c>
      <c r="E795" s="99">
        <v>129700.39337796456</v>
      </c>
      <c r="F795" s="99">
        <v>58641.537940450675</v>
      </c>
      <c r="G795" s="99">
        <v>4674.8925125449041</v>
      </c>
      <c r="H795" s="243">
        <v>66383.962924968975</v>
      </c>
    </row>
    <row r="796" spans="2:8" x14ac:dyDescent="0.2">
      <c r="B796" s="378" t="s">
        <v>129</v>
      </c>
      <c r="C796" s="99">
        <v>3814176.420925451</v>
      </c>
      <c r="D796" s="99">
        <v>2145788.0845456831</v>
      </c>
      <c r="E796" s="99">
        <v>1668388.3363797679</v>
      </c>
      <c r="F796" s="99">
        <v>793796.19871162809</v>
      </c>
      <c r="G796" s="99">
        <v>39247.762102113091</v>
      </c>
      <c r="H796" s="243">
        <v>835344.37556602666</v>
      </c>
    </row>
    <row r="797" spans="2:8" ht="45" x14ac:dyDescent="0.2">
      <c r="B797" s="378" t="s">
        <v>130</v>
      </c>
      <c r="C797" s="99">
        <v>396995.85267577524</v>
      </c>
      <c r="D797" s="99">
        <v>250559.67667063381</v>
      </c>
      <c r="E797" s="99">
        <v>146436.17600514143</v>
      </c>
      <c r="F797" s="99">
        <v>88479.611901073658</v>
      </c>
      <c r="G797" s="99">
        <v>4926.6005493814419</v>
      </c>
      <c r="H797" s="243">
        <v>53029.963554686328</v>
      </c>
    </row>
    <row r="798" spans="2:8" ht="33.75" x14ac:dyDescent="0.2">
      <c r="B798" s="378" t="s">
        <v>131</v>
      </c>
      <c r="C798" s="99">
        <v>309962.79563276039</v>
      </c>
      <c r="D798" s="99">
        <v>187413.02804898139</v>
      </c>
      <c r="E798" s="99">
        <v>122549.767583779</v>
      </c>
      <c r="F798" s="99">
        <v>39399.53747511073</v>
      </c>
      <c r="G798" s="99">
        <v>3340.8615220826723</v>
      </c>
      <c r="H798" s="243">
        <v>79809.368586585595</v>
      </c>
    </row>
    <row r="799" spans="2:8" x14ac:dyDescent="0.2">
      <c r="B799" s="378" t="s">
        <v>132</v>
      </c>
      <c r="C799" s="99">
        <v>626361.86788506398</v>
      </c>
      <c r="D799" s="99">
        <v>435980.21714935574</v>
      </c>
      <c r="E799" s="99">
        <v>190381.65073570824</v>
      </c>
      <c r="F799" s="99">
        <v>65650.131322839487</v>
      </c>
      <c r="G799" s="99">
        <v>5883.5188150972162</v>
      </c>
      <c r="H799" s="243">
        <v>118848.00059777155</v>
      </c>
    </row>
    <row r="800" spans="2:8" ht="22.5" x14ac:dyDescent="0.2">
      <c r="B800" s="378" t="s">
        <v>133</v>
      </c>
      <c r="C800" s="99">
        <v>463361.71244152356</v>
      </c>
      <c r="D800" s="99">
        <v>256795.8279542526</v>
      </c>
      <c r="E800" s="99">
        <v>206565.88448727096</v>
      </c>
      <c r="F800" s="99">
        <v>85556.254599242748</v>
      </c>
      <c r="G800" s="99">
        <v>9038.6015444600871</v>
      </c>
      <c r="H800" s="243">
        <v>111971.02834356812</v>
      </c>
    </row>
    <row r="801" spans="2:8" ht="22.5" x14ac:dyDescent="0.2">
      <c r="B801" s="378" t="s">
        <v>134</v>
      </c>
      <c r="C801" s="99">
        <v>2312402.1023348453</v>
      </c>
      <c r="D801" s="99">
        <v>1457539.8489474705</v>
      </c>
      <c r="E801" s="99">
        <v>854862.2533873748</v>
      </c>
      <c r="F801" s="99">
        <v>122505.83350531352</v>
      </c>
      <c r="G801" s="99">
        <v>19852.279748344205</v>
      </c>
      <c r="H801" s="243">
        <v>712504.1401337171</v>
      </c>
    </row>
    <row r="802" spans="2:8" x14ac:dyDescent="0.2">
      <c r="B802" s="378" t="s">
        <v>135</v>
      </c>
      <c r="C802" s="99">
        <v>1475713.7112215112</v>
      </c>
      <c r="D802" s="99">
        <v>944807.93623070186</v>
      </c>
      <c r="E802" s="99">
        <v>530905.77499080938</v>
      </c>
      <c r="F802" s="99">
        <v>207493.58962831393</v>
      </c>
      <c r="G802" s="99">
        <v>19838.260495988976</v>
      </c>
      <c r="H802" s="243">
        <v>303573.92486650648</v>
      </c>
    </row>
    <row r="803" spans="2:8" ht="22.5" x14ac:dyDescent="0.2">
      <c r="B803" s="378" t="s">
        <v>136</v>
      </c>
      <c r="C803" s="99">
        <v>375721.62007981847</v>
      </c>
      <c r="D803" s="99">
        <v>217216.65574262748</v>
      </c>
      <c r="E803" s="99">
        <v>158504.96433719099</v>
      </c>
      <c r="F803" s="99">
        <v>88531.172146964396</v>
      </c>
      <c r="G803" s="99">
        <v>6842.6708280056328</v>
      </c>
      <c r="H803" s="243">
        <v>63131.121362220962</v>
      </c>
    </row>
    <row r="804" spans="2:8" x14ac:dyDescent="0.2">
      <c r="B804" s="378" t="s">
        <v>137</v>
      </c>
      <c r="C804" s="99">
        <v>765160.05835093558</v>
      </c>
      <c r="D804" s="99">
        <v>565560.90952299908</v>
      </c>
      <c r="E804" s="99">
        <v>199599.1488279365</v>
      </c>
      <c r="F804" s="99">
        <v>114640.94236594495</v>
      </c>
      <c r="G804" s="99">
        <v>12374.635056296815</v>
      </c>
      <c r="H804" s="243">
        <v>72583.571405694733</v>
      </c>
    </row>
    <row r="805" spans="2:8" x14ac:dyDescent="0.2">
      <c r="B805" s="378" t="s">
        <v>138</v>
      </c>
      <c r="C805" s="99">
        <v>408891.7224914945</v>
      </c>
      <c r="D805" s="99">
        <v>199354.97296650638</v>
      </c>
      <c r="E805" s="99">
        <v>209536.74952498812</v>
      </c>
      <c r="F805" s="99">
        <v>48313.98946171804</v>
      </c>
      <c r="G805" s="99">
        <v>3414.5232855116842</v>
      </c>
      <c r="H805" s="243">
        <v>157808.2367777584</v>
      </c>
    </row>
    <row r="806" spans="2:8" x14ac:dyDescent="0.2">
      <c r="B806" s="378" t="s">
        <v>139</v>
      </c>
      <c r="C806" s="99">
        <v>985030.84686802689</v>
      </c>
      <c r="D806" s="99">
        <v>694533.38685194287</v>
      </c>
      <c r="E806" s="99">
        <v>290497.46001608402</v>
      </c>
      <c r="F806" s="99">
        <v>131275.67668108031</v>
      </c>
      <c r="G806" s="99">
        <v>10590.902578692658</v>
      </c>
      <c r="H806" s="243">
        <v>148630.88075631106</v>
      </c>
    </row>
    <row r="807" spans="2:8" ht="22.5" x14ac:dyDescent="0.2">
      <c r="B807" s="378" t="s">
        <v>140</v>
      </c>
      <c r="C807" s="99">
        <v>597916.96247001574</v>
      </c>
      <c r="D807" s="99">
        <v>332585.18215719372</v>
      </c>
      <c r="E807" s="99">
        <v>265331.78031282203</v>
      </c>
      <c r="F807" s="99">
        <v>131762.48623277538</v>
      </c>
      <c r="G807" s="99">
        <v>9439.7242552626194</v>
      </c>
      <c r="H807" s="243">
        <v>124129.56982478403</v>
      </c>
    </row>
    <row r="808" spans="2:8" ht="45" x14ac:dyDescent="0.2">
      <c r="B808" s="378" t="s">
        <v>141</v>
      </c>
      <c r="C808" s="99">
        <v>908457.2170164088</v>
      </c>
      <c r="D808" s="99">
        <v>551832.98623700195</v>
      </c>
      <c r="E808" s="99">
        <v>356624.23077940685</v>
      </c>
      <c r="F808" s="99">
        <v>113575.9148653466</v>
      </c>
      <c r="G808" s="99">
        <v>14858.914532214334</v>
      </c>
      <c r="H808" s="243">
        <v>228189.40138184591</v>
      </c>
    </row>
    <row r="809" spans="2:8" x14ac:dyDescent="0.2">
      <c r="B809" s="378" t="s">
        <v>142</v>
      </c>
      <c r="C809" s="99">
        <v>131337.7111962779</v>
      </c>
      <c r="D809" s="99">
        <v>83900.640274959165</v>
      </c>
      <c r="E809" s="99">
        <v>47437.070921318737</v>
      </c>
      <c r="F809" s="99">
        <v>24666.483554856804</v>
      </c>
      <c r="G809" s="99">
        <v>2098.2698428720955</v>
      </c>
      <c r="H809" s="243">
        <v>20672.317523589838</v>
      </c>
    </row>
    <row r="810" spans="2:8" x14ac:dyDescent="0.2">
      <c r="B810" s="378" t="s">
        <v>143</v>
      </c>
      <c r="C810" s="99">
        <v>105920.45960139269</v>
      </c>
      <c r="D810" s="99">
        <v>58421.109650331819</v>
      </c>
      <c r="E810" s="99">
        <v>47499.349951060874</v>
      </c>
      <c r="F810" s="99">
        <v>13555.801533926517</v>
      </c>
      <c r="G810" s="99">
        <v>1372.2742608669053</v>
      </c>
      <c r="H810" s="243">
        <v>32571.274156267449</v>
      </c>
    </row>
    <row r="811" spans="2:8" x14ac:dyDescent="0.2">
      <c r="B811" s="378" t="s">
        <v>144</v>
      </c>
      <c r="C811" s="99">
        <v>8745.577241189003</v>
      </c>
      <c r="D811" s="99">
        <v>6133.6776243536642</v>
      </c>
      <c r="E811" s="99">
        <v>2611.8996168353387</v>
      </c>
      <c r="F811" s="99">
        <v>919.39947384615118</v>
      </c>
      <c r="G811" s="99">
        <v>163.786268795388</v>
      </c>
      <c r="H811" s="243">
        <v>1528.7138741937997</v>
      </c>
    </row>
    <row r="812" spans="2:8" x14ac:dyDescent="0.2">
      <c r="B812" s="269" t="s">
        <v>145</v>
      </c>
      <c r="C812" s="99">
        <v>141658.96223320614</v>
      </c>
      <c r="D812" s="99">
        <v>73910.650426591703</v>
      </c>
      <c r="E812" s="99">
        <v>67748.311806614438</v>
      </c>
      <c r="F812" s="99">
        <v>22132.644985036281</v>
      </c>
      <c r="G812" s="99">
        <v>1835.3783085581772</v>
      </c>
      <c r="H812" s="243">
        <v>43780.288513019979</v>
      </c>
    </row>
    <row r="813" spans="2:8" x14ac:dyDescent="0.2">
      <c r="B813" s="398" t="s">
        <v>104</v>
      </c>
      <c r="C813" s="250">
        <f>+C814+C815</f>
        <v>3270500.6708031315</v>
      </c>
      <c r="D813" s="250">
        <f t="shared" ref="D813:H813" si="113">+D814+D815</f>
        <v>1546147.6171672791</v>
      </c>
      <c r="E813" s="250">
        <f t="shared" si="113"/>
        <v>1724353.0536358524</v>
      </c>
      <c r="F813" s="250">
        <f t="shared" si="113"/>
        <v>515317.75267777091</v>
      </c>
      <c r="G813" s="250">
        <f t="shared" si="113"/>
        <v>104205.37075970098</v>
      </c>
      <c r="H813" s="251">
        <f t="shared" si="113"/>
        <v>1104829.9301983805</v>
      </c>
    </row>
    <row r="814" spans="2:8" ht="22.5" x14ac:dyDescent="0.2">
      <c r="B814" s="270" t="s">
        <v>146</v>
      </c>
      <c r="C814" s="99">
        <v>2480871.9023728669</v>
      </c>
      <c r="D814" s="99">
        <v>995940.90094622411</v>
      </c>
      <c r="E814" s="99">
        <v>1484931.0014266428</v>
      </c>
      <c r="F814" s="99">
        <v>468803.46456503484</v>
      </c>
      <c r="G814" s="99">
        <v>90415.887516249088</v>
      </c>
      <c r="H814" s="243">
        <v>925711.64934535883</v>
      </c>
    </row>
    <row r="815" spans="2:8" x14ac:dyDescent="0.2">
      <c r="B815" s="270" t="s">
        <v>147</v>
      </c>
      <c r="C815" s="99">
        <v>789628.76843026455</v>
      </c>
      <c r="D815" s="99">
        <v>550206.71622105502</v>
      </c>
      <c r="E815" s="99">
        <v>239422.05220920953</v>
      </c>
      <c r="F815" s="99">
        <v>46514.28811273606</v>
      </c>
      <c r="G815" s="99">
        <v>13789.483243451896</v>
      </c>
      <c r="H815" s="243">
        <v>179118.28085302157</v>
      </c>
    </row>
    <row r="816" spans="2:8" ht="22.5" x14ac:dyDescent="0.2">
      <c r="B816" s="271" t="s">
        <v>105</v>
      </c>
      <c r="C816" s="250">
        <f>+C817+C818+C819</f>
        <v>1124937.1734394915</v>
      </c>
      <c r="D816" s="250">
        <f t="shared" ref="D816:H816" si="114">+D817+D818+D819</f>
        <v>473273.93438050285</v>
      </c>
      <c r="E816" s="250">
        <f t="shared" si="114"/>
        <v>651663.23905898863</v>
      </c>
      <c r="F816" s="250">
        <f t="shared" si="114"/>
        <v>209934.08367186761</v>
      </c>
      <c r="G816" s="250">
        <f t="shared" si="114"/>
        <v>36587.277515849935</v>
      </c>
      <c r="H816" s="251">
        <f t="shared" si="114"/>
        <v>405141.87787127105</v>
      </c>
    </row>
    <row r="817" spans="2:8" x14ac:dyDescent="0.2">
      <c r="B817" s="270" t="s">
        <v>148</v>
      </c>
      <c r="C817" s="99">
        <v>408539.90836068499</v>
      </c>
      <c r="D817" s="99">
        <v>155924.70408994897</v>
      </c>
      <c r="E817" s="99">
        <v>252615.20427073602</v>
      </c>
      <c r="F817" s="99">
        <v>95357.481994724993</v>
      </c>
      <c r="G817" s="99">
        <v>10382.618187215208</v>
      </c>
      <c r="H817" s="243">
        <v>146875.10408879581</v>
      </c>
    </row>
    <row r="818" spans="2:8" x14ac:dyDescent="0.2">
      <c r="B818" s="270" t="s">
        <v>149</v>
      </c>
      <c r="C818" s="99">
        <v>327924.54307752626</v>
      </c>
      <c r="D818" s="99">
        <v>55465.625437856848</v>
      </c>
      <c r="E818" s="99">
        <v>272458.91763966944</v>
      </c>
      <c r="F818" s="99">
        <v>39124.861122658906</v>
      </c>
      <c r="G818" s="99">
        <v>10866.582319161147</v>
      </c>
      <c r="H818" s="243">
        <v>222467.47419784937</v>
      </c>
    </row>
    <row r="819" spans="2:8" ht="22.5" x14ac:dyDescent="0.2">
      <c r="B819" s="270" t="s">
        <v>150</v>
      </c>
      <c r="C819" s="99">
        <v>388472.72200128017</v>
      </c>
      <c r="D819" s="99">
        <v>261883.60485269703</v>
      </c>
      <c r="E819" s="99">
        <v>126589.11714858314</v>
      </c>
      <c r="F819" s="99">
        <v>75451.740554483709</v>
      </c>
      <c r="G819" s="99">
        <v>15338.077009473576</v>
      </c>
      <c r="H819" s="243">
        <v>35799.299584625856</v>
      </c>
    </row>
    <row r="820" spans="2:8" x14ac:dyDescent="0.2">
      <c r="B820" s="271" t="s">
        <v>69</v>
      </c>
      <c r="C820" s="250">
        <f>+C821+C822+C823</f>
        <v>8709371.1663609613</v>
      </c>
      <c r="D820" s="250">
        <f t="shared" ref="D820:H820" si="115">+D821+D822+D823</f>
        <v>4744414.0301006995</v>
      </c>
      <c r="E820" s="250">
        <f t="shared" si="115"/>
        <v>3964957.1362602613</v>
      </c>
      <c r="F820" s="250">
        <f t="shared" si="115"/>
        <v>1032755.7048166681</v>
      </c>
      <c r="G820" s="250">
        <f t="shared" si="115"/>
        <v>67930.484907606951</v>
      </c>
      <c r="H820" s="251">
        <f t="shared" si="115"/>
        <v>2864270.9465359859</v>
      </c>
    </row>
    <row r="821" spans="2:8" x14ac:dyDescent="0.2">
      <c r="B821" s="270" t="s">
        <v>151</v>
      </c>
      <c r="C821" s="99">
        <v>3811710.3822567174</v>
      </c>
      <c r="D821" s="99">
        <v>1755279.0587244222</v>
      </c>
      <c r="E821" s="99">
        <v>2056431.3235322952</v>
      </c>
      <c r="F821" s="99">
        <v>397745.13240111707</v>
      </c>
      <c r="G821" s="99">
        <v>25001.223126370431</v>
      </c>
      <c r="H821" s="243">
        <v>1633684.9680048076</v>
      </c>
    </row>
    <row r="822" spans="2:8" x14ac:dyDescent="0.2">
      <c r="B822" s="270" t="s">
        <v>152</v>
      </c>
      <c r="C822" s="99">
        <v>1123708.7732455214</v>
      </c>
      <c r="D822" s="99">
        <v>693218.7621418148</v>
      </c>
      <c r="E822" s="99">
        <v>430490.01110370655</v>
      </c>
      <c r="F822" s="99">
        <v>133789.81328587193</v>
      </c>
      <c r="G822" s="99">
        <v>10722.443302219746</v>
      </c>
      <c r="H822" s="243">
        <v>285977.75451561488</v>
      </c>
    </row>
    <row r="823" spans="2:8" ht="22.5" x14ac:dyDescent="0.2">
      <c r="B823" s="270" t="s">
        <v>153</v>
      </c>
      <c r="C823" s="99">
        <v>3773952.0108587216</v>
      </c>
      <c r="D823" s="99">
        <v>2295916.2092344621</v>
      </c>
      <c r="E823" s="99">
        <v>1478035.8016242594</v>
      </c>
      <c r="F823" s="99">
        <v>501220.75912967901</v>
      </c>
      <c r="G823" s="99">
        <v>32206.818479016769</v>
      </c>
      <c r="H823" s="243">
        <v>944608.22401556361</v>
      </c>
    </row>
    <row r="824" spans="2:8" ht="22.5" x14ac:dyDescent="0.2">
      <c r="B824" s="271" t="s">
        <v>70</v>
      </c>
      <c r="C824" s="250">
        <f>SUM(C825:C826)</f>
        <v>18076879.007537674</v>
      </c>
      <c r="D824" s="250">
        <f t="shared" ref="D824:H824" si="116">SUM(D825:D826)</f>
        <v>9048923.2752140518</v>
      </c>
      <c r="E824" s="250">
        <f t="shared" si="116"/>
        <v>9027955.7323236205</v>
      </c>
      <c r="F824" s="250">
        <f t="shared" si="116"/>
        <v>5502367.8426896269</v>
      </c>
      <c r="G824" s="250">
        <f t="shared" si="116"/>
        <v>651198.60066552856</v>
      </c>
      <c r="H824" s="251">
        <f t="shared" si="116"/>
        <v>2874389.2889684648</v>
      </c>
    </row>
    <row r="825" spans="2:8" x14ac:dyDescent="0.2">
      <c r="B825" s="270" t="s">
        <v>154</v>
      </c>
      <c r="C825" s="99">
        <v>16822044.043775354</v>
      </c>
      <c r="D825" s="99">
        <v>8377422.3714179499</v>
      </c>
      <c r="E825" s="99">
        <v>8444621.6723574027</v>
      </c>
      <c r="F825" s="99">
        <v>5259316.0171513194</v>
      </c>
      <c r="G825" s="99">
        <v>639516.34826845955</v>
      </c>
      <c r="H825" s="243">
        <v>2545789.3069376238</v>
      </c>
    </row>
    <row r="826" spans="2:8" ht="22.5" x14ac:dyDescent="0.2">
      <c r="B826" s="270" t="s">
        <v>155</v>
      </c>
      <c r="C826" s="99">
        <v>1254834.9637623194</v>
      </c>
      <c r="D826" s="99">
        <v>671500.90379610157</v>
      </c>
      <c r="E826" s="99">
        <v>583334.05996621784</v>
      </c>
      <c r="F826" s="99">
        <v>243051.82553830784</v>
      </c>
      <c r="G826" s="99">
        <v>11682.252397069042</v>
      </c>
      <c r="H826" s="243">
        <v>328599.98203084094</v>
      </c>
    </row>
    <row r="827" spans="2:8" x14ac:dyDescent="0.2">
      <c r="B827" s="393" t="s">
        <v>71</v>
      </c>
      <c r="C827" s="250">
        <f>SUM(C828:C831)</f>
        <v>5486567.1322403038</v>
      </c>
      <c r="D827" s="250">
        <f t="shared" ref="D827:H827" si="117">SUM(D828:D831)</f>
        <v>2472434.8563100346</v>
      </c>
      <c r="E827" s="250">
        <f t="shared" si="117"/>
        <v>3014132.2759302696</v>
      </c>
      <c r="F827" s="250">
        <f t="shared" si="117"/>
        <v>713980.11535620096</v>
      </c>
      <c r="G827" s="250">
        <f t="shared" si="117"/>
        <v>57574.378393046478</v>
      </c>
      <c r="H827" s="251">
        <f t="shared" si="117"/>
        <v>2242577.7821810222</v>
      </c>
    </row>
    <row r="828" spans="2:8" x14ac:dyDescent="0.2">
      <c r="B828" s="270" t="s">
        <v>156</v>
      </c>
      <c r="C828" s="99">
        <v>4073577.7231278028</v>
      </c>
      <c r="D828" s="99">
        <v>1776620.9933033234</v>
      </c>
      <c r="E828" s="99">
        <v>2296956.7298244797</v>
      </c>
      <c r="F828" s="99">
        <v>441099.6635286297</v>
      </c>
      <c r="G828" s="99">
        <v>36788.13543129035</v>
      </c>
      <c r="H828" s="243">
        <v>1819068.9308645597</v>
      </c>
    </row>
    <row r="829" spans="2:8" x14ac:dyDescent="0.2">
      <c r="B829" s="270" t="s">
        <v>157</v>
      </c>
      <c r="C829" s="99">
        <v>72898.570866131238</v>
      </c>
      <c r="D829" s="99">
        <v>47655.755579674653</v>
      </c>
      <c r="E829" s="99">
        <v>25242.815286456585</v>
      </c>
      <c r="F829" s="99">
        <v>18684.790243761759</v>
      </c>
      <c r="G829" s="99">
        <v>1122.32369478857</v>
      </c>
      <c r="H829" s="243">
        <v>5435.7013479062562</v>
      </c>
    </row>
    <row r="830" spans="2:8" x14ac:dyDescent="0.2">
      <c r="B830" s="270" t="s">
        <v>158</v>
      </c>
      <c r="C830" s="99">
        <v>1120101.0778035726</v>
      </c>
      <c r="D830" s="99">
        <v>520750.33285800606</v>
      </c>
      <c r="E830" s="99">
        <v>599350.74494556664</v>
      </c>
      <c r="F830" s="99">
        <v>215275.06511402436</v>
      </c>
      <c r="G830" s="99">
        <v>16438.398664503256</v>
      </c>
      <c r="H830" s="243">
        <v>367637.28116703907</v>
      </c>
    </row>
    <row r="831" spans="2:8" x14ac:dyDescent="0.2">
      <c r="B831" s="270" t="s">
        <v>159</v>
      </c>
      <c r="C831" s="99">
        <v>219989.76044279709</v>
      </c>
      <c r="D831" s="99">
        <v>127407.77456903017</v>
      </c>
      <c r="E831" s="99">
        <v>92581.985873766927</v>
      </c>
      <c r="F831" s="99">
        <v>38920.596469785181</v>
      </c>
      <c r="G831" s="99">
        <v>3225.5206024643016</v>
      </c>
      <c r="H831" s="243">
        <v>50435.868801517441</v>
      </c>
    </row>
    <row r="832" spans="2:8" x14ac:dyDescent="0.2">
      <c r="B832" s="393" t="s">
        <v>72</v>
      </c>
      <c r="C832" s="250">
        <f>+C833</f>
        <v>5019636.5480060251</v>
      </c>
      <c r="D832" s="250">
        <f t="shared" ref="D832:H832" si="118">+D833</f>
        <v>2437381.7226832593</v>
      </c>
      <c r="E832" s="250">
        <f t="shared" si="118"/>
        <v>2582254.8253227659</v>
      </c>
      <c r="F832" s="250">
        <f t="shared" si="118"/>
        <v>956387.32193576556</v>
      </c>
      <c r="G832" s="250">
        <f t="shared" si="118"/>
        <v>57411.912398738306</v>
      </c>
      <c r="H832" s="251">
        <f t="shared" si="118"/>
        <v>1568455.5909882621</v>
      </c>
    </row>
    <row r="833" spans="2:8" x14ac:dyDescent="0.2">
      <c r="B833" s="270" t="s">
        <v>160</v>
      </c>
      <c r="C833" s="99">
        <v>5019636.5480060251</v>
      </c>
      <c r="D833" s="99">
        <v>2437381.7226832593</v>
      </c>
      <c r="E833" s="99">
        <v>2582254.8253227659</v>
      </c>
      <c r="F833" s="99">
        <v>956387.32193576556</v>
      </c>
      <c r="G833" s="99">
        <v>57411.912398738306</v>
      </c>
      <c r="H833" s="243">
        <v>1568455.5909882621</v>
      </c>
    </row>
    <row r="834" spans="2:8" x14ac:dyDescent="0.2">
      <c r="B834" s="398" t="s">
        <v>73</v>
      </c>
      <c r="C834" s="250">
        <f>+C835</f>
        <v>7449682.2188994065</v>
      </c>
      <c r="D834" s="250">
        <f t="shared" ref="D834:H834" si="119">+D835</f>
        <v>3746713.7612184351</v>
      </c>
      <c r="E834" s="250">
        <f t="shared" si="119"/>
        <v>3702968.4576809714</v>
      </c>
      <c r="F834" s="250">
        <f t="shared" si="119"/>
        <v>3028996.3478240268</v>
      </c>
      <c r="G834" s="250">
        <f t="shared" si="119"/>
        <v>158478.28755662104</v>
      </c>
      <c r="H834" s="251">
        <f t="shared" si="119"/>
        <v>515493.82230032352</v>
      </c>
    </row>
    <row r="835" spans="2:8" x14ac:dyDescent="0.2">
      <c r="B835" s="270" t="s">
        <v>161</v>
      </c>
      <c r="C835" s="99">
        <v>7449682.2188994065</v>
      </c>
      <c r="D835" s="99">
        <v>3746713.7612184351</v>
      </c>
      <c r="E835" s="99">
        <v>3702968.4576809714</v>
      </c>
      <c r="F835" s="99">
        <v>3028996.3478240268</v>
      </c>
      <c r="G835" s="99">
        <v>158478.28755662104</v>
      </c>
      <c r="H835" s="243">
        <v>515493.82230032352</v>
      </c>
    </row>
    <row r="836" spans="2:8" x14ac:dyDescent="0.2">
      <c r="B836" s="393" t="s">
        <v>74</v>
      </c>
      <c r="C836" s="250">
        <f>+C837</f>
        <v>11157438.297742106</v>
      </c>
      <c r="D836" s="250">
        <f t="shared" ref="D836:H836" si="120">+D837</f>
        <v>4940877.9388086991</v>
      </c>
      <c r="E836" s="250">
        <f t="shared" si="120"/>
        <v>6216560.3589334069</v>
      </c>
      <c r="F836" s="250">
        <f t="shared" si="120"/>
        <v>3057519.1989978286</v>
      </c>
      <c r="G836" s="250">
        <f t="shared" si="120"/>
        <v>225604.90821154375</v>
      </c>
      <c r="H836" s="251">
        <f t="shared" si="120"/>
        <v>2933436.2517240345</v>
      </c>
    </row>
    <row r="837" spans="2:8" x14ac:dyDescent="0.2">
      <c r="B837" s="270" t="s">
        <v>162</v>
      </c>
      <c r="C837" s="99">
        <v>11157438.297742106</v>
      </c>
      <c r="D837" s="99">
        <v>4940877.9388086991</v>
      </c>
      <c r="E837" s="99">
        <v>6216560.3589334069</v>
      </c>
      <c r="F837" s="99">
        <v>3057519.1989978286</v>
      </c>
      <c r="G837" s="99">
        <v>225604.90821154375</v>
      </c>
      <c r="H837" s="243">
        <v>2933436.2517240345</v>
      </c>
    </row>
    <row r="838" spans="2:8" x14ac:dyDescent="0.2">
      <c r="B838" s="393" t="s">
        <v>85</v>
      </c>
      <c r="C838" s="250">
        <f>+C839</f>
        <v>9830466.4256945811</v>
      </c>
      <c r="D838" s="250">
        <f t="shared" ref="D838:H838" si="121">+D839</f>
        <v>1106959.3186401785</v>
      </c>
      <c r="E838" s="250">
        <f t="shared" si="121"/>
        <v>8723507.1070544031</v>
      </c>
      <c r="F838" s="250">
        <f t="shared" si="121"/>
        <v>214012.78249503832</v>
      </c>
      <c r="G838" s="250">
        <f t="shared" si="121"/>
        <v>572257.05197655421</v>
      </c>
      <c r="H838" s="251">
        <f t="shared" si="121"/>
        <v>7937237.2725828104</v>
      </c>
    </row>
    <row r="839" spans="2:8" x14ac:dyDescent="0.2">
      <c r="B839" s="270" t="s">
        <v>163</v>
      </c>
      <c r="C839" s="99">
        <v>9830466.4256945811</v>
      </c>
      <c r="D839" s="99">
        <v>1106959.3186401785</v>
      </c>
      <c r="E839" s="99">
        <v>8723507.1070544031</v>
      </c>
      <c r="F839" s="99">
        <v>214012.78249503832</v>
      </c>
      <c r="G839" s="99">
        <v>572257.05197655421</v>
      </c>
      <c r="H839" s="243">
        <v>7937237.2725828104</v>
      </c>
    </row>
    <row r="840" spans="2:8" x14ac:dyDescent="0.2">
      <c r="B840" s="393" t="s">
        <v>106</v>
      </c>
      <c r="C840" s="250">
        <f>+C841</f>
        <v>7052697.4903875114</v>
      </c>
      <c r="D840" s="250">
        <f t="shared" ref="D840:H840" si="122">+D841</f>
        <v>2397356.196729227</v>
      </c>
      <c r="E840" s="250">
        <f t="shared" si="122"/>
        <v>4655341.2936582845</v>
      </c>
      <c r="F840" s="250">
        <f t="shared" si="122"/>
        <v>2020017.7971401366</v>
      </c>
      <c r="G840" s="250">
        <f t="shared" si="122"/>
        <v>160330.21358938998</v>
      </c>
      <c r="H840" s="251">
        <f t="shared" si="122"/>
        <v>2474993.2829287583</v>
      </c>
    </row>
    <row r="841" spans="2:8" x14ac:dyDescent="0.2">
      <c r="B841" s="267" t="s">
        <v>164</v>
      </c>
      <c r="C841" s="99">
        <v>7052697.4903875114</v>
      </c>
      <c r="D841" s="99">
        <v>2397356.196729227</v>
      </c>
      <c r="E841" s="99">
        <v>4655341.2936582845</v>
      </c>
      <c r="F841" s="99">
        <v>2020017.7971401366</v>
      </c>
      <c r="G841" s="99">
        <v>160330.21358938998</v>
      </c>
      <c r="H841" s="243">
        <v>2474993.2829287583</v>
      </c>
    </row>
    <row r="842" spans="2:8" x14ac:dyDescent="0.2">
      <c r="B842" s="393" t="s">
        <v>107</v>
      </c>
      <c r="C842" s="250">
        <f>+C843</f>
        <v>7246784.7996172709</v>
      </c>
      <c r="D842" s="250">
        <f t="shared" ref="D842:H842" si="123">+D843</f>
        <v>1751372.4904100059</v>
      </c>
      <c r="E842" s="250">
        <f t="shared" si="123"/>
        <v>5495412.3092072653</v>
      </c>
      <c r="F842" s="250">
        <f t="shared" si="123"/>
        <v>4745035.7787468508</v>
      </c>
      <c r="G842" s="250">
        <f t="shared" si="123"/>
        <v>116041.39878439474</v>
      </c>
      <c r="H842" s="251">
        <f t="shared" si="123"/>
        <v>634335.13167601975</v>
      </c>
    </row>
    <row r="843" spans="2:8" x14ac:dyDescent="0.2">
      <c r="B843" s="267" t="s">
        <v>165</v>
      </c>
      <c r="C843" s="99">
        <v>7246784.7996172709</v>
      </c>
      <c r="D843" s="99">
        <v>1751372.4904100059</v>
      </c>
      <c r="E843" s="99">
        <v>5495412.3092072653</v>
      </c>
      <c r="F843" s="99">
        <v>4745035.7787468508</v>
      </c>
      <c r="G843" s="99">
        <v>116041.39878439474</v>
      </c>
      <c r="H843" s="243">
        <v>634335.13167601975</v>
      </c>
    </row>
    <row r="844" spans="2:8" ht="22.5" x14ac:dyDescent="0.2">
      <c r="B844" s="393" t="s">
        <v>77</v>
      </c>
      <c r="C844" s="250">
        <f>+C845</f>
        <v>7049908.3798574191</v>
      </c>
      <c r="D844" s="250">
        <f t="shared" ref="D844:H844" si="124">+D845</f>
        <v>2640827.8515105331</v>
      </c>
      <c r="E844" s="250">
        <f t="shared" si="124"/>
        <v>4409080.5283468859</v>
      </c>
      <c r="F844" s="250">
        <f t="shared" si="124"/>
        <v>3755417.6079855673</v>
      </c>
      <c r="G844" s="250">
        <f t="shared" si="124"/>
        <v>131447.48481632562</v>
      </c>
      <c r="H844" s="251">
        <f t="shared" si="124"/>
        <v>522215.43554499303</v>
      </c>
    </row>
    <row r="845" spans="2:8" ht="22.5" x14ac:dyDescent="0.2">
      <c r="B845" s="267" t="s">
        <v>166</v>
      </c>
      <c r="C845" s="99">
        <v>7049908.3798574191</v>
      </c>
      <c r="D845" s="99">
        <v>2640827.8515105331</v>
      </c>
      <c r="E845" s="99">
        <v>4409080.5283468859</v>
      </c>
      <c r="F845" s="99">
        <v>3755417.6079855673</v>
      </c>
      <c r="G845" s="99">
        <v>131447.48481632562</v>
      </c>
      <c r="H845" s="243">
        <v>522215.43554499303</v>
      </c>
    </row>
    <row r="846" spans="2:8" x14ac:dyDescent="0.2">
      <c r="B846" s="393" t="s">
        <v>78</v>
      </c>
      <c r="C846" s="250">
        <f>+C847+C848</f>
        <v>4636686.3702377509</v>
      </c>
      <c r="D846" s="250">
        <f t="shared" ref="D846:H846" si="125">+D847+D848</f>
        <v>1456929.7708357424</v>
      </c>
      <c r="E846" s="250">
        <f t="shared" si="125"/>
        <v>3179756.5994020086</v>
      </c>
      <c r="F846" s="250">
        <f t="shared" si="125"/>
        <v>2905076.986563609</v>
      </c>
      <c r="G846" s="250">
        <f t="shared" si="125"/>
        <v>84427.840377699773</v>
      </c>
      <c r="H846" s="251">
        <f t="shared" si="125"/>
        <v>190251.77246069958</v>
      </c>
    </row>
    <row r="847" spans="2:8" x14ac:dyDescent="0.2">
      <c r="B847" s="267" t="s">
        <v>167</v>
      </c>
      <c r="C847" s="99">
        <v>1689255.0071108306</v>
      </c>
      <c r="D847" s="99">
        <v>422509.38926124049</v>
      </c>
      <c r="E847" s="99">
        <v>1266745.6178495903</v>
      </c>
      <c r="F847" s="99">
        <v>1066770.4294102502</v>
      </c>
      <c r="G847" s="99">
        <v>41069.506988827714</v>
      </c>
      <c r="H847" s="243">
        <v>158905.68145051238</v>
      </c>
    </row>
    <row r="848" spans="2:8" x14ac:dyDescent="0.2">
      <c r="B848" s="267" t="s">
        <v>168</v>
      </c>
      <c r="C848" s="99">
        <v>2947431.3631269201</v>
      </c>
      <c r="D848" s="99">
        <v>1034420.381574502</v>
      </c>
      <c r="E848" s="99">
        <v>1913010.9815524181</v>
      </c>
      <c r="F848" s="99">
        <v>1838306.5571533588</v>
      </c>
      <c r="G848" s="99">
        <v>43358.333388872059</v>
      </c>
      <c r="H848" s="243">
        <v>31346.091010187207</v>
      </c>
    </row>
    <row r="849" spans="2:8" ht="22.5" x14ac:dyDescent="0.2">
      <c r="B849" s="393" t="s">
        <v>79</v>
      </c>
      <c r="C849" s="250">
        <f>+C850</f>
        <v>8996598.9610232655</v>
      </c>
      <c r="D849" s="250">
        <f t="shared" ref="D849:H849" si="126">+D850</f>
        <v>4473445.8439956615</v>
      </c>
      <c r="E849" s="250">
        <f t="shared" si="126"/>
        <v>4523153.117027604</v>
      </c>
      <c r="F849" s="250">
        <f t="shared" si="126"/>
        <v>2853799.9550663941</v>
      </c>
      <c r="G849" s="250">
        <f t="shared" si="126"/>
        <v>96459.343305795119</v>
      </c>
      <c r="H849" s="251">
        <f t="shared" si="126"/>
        <v>1572893.8186554147</v>
      </c>
    </row>
    <row r="850" spans="2:8" x14ac:dyDescent="0.2">
      <c r="B850" s="267" t="s">
        <v>169</v>
      </c>
      <c r="C850" s="99">
        <v>8996598.9610232655</v>
      </c>
      <c r="D850" s="99">
        <v>4473445.8439956615</v>
      </c>
      <c r="E850" s="99">
        <v>4523153.117027604</v>
      </c>
      <c r="F850" s="99">
        <v>2853799.9550663941</v>
      </c>
      <c r="G850" s="99">
        <v>96459.343305795119</v>
      </c>
      <c r="H850" s="243">
        <v>1572893.8186554147</v>
      </c>
    </row>
    <row r="851" spans="2:8" ht="22.5" x14ac:dyDescent="0.2">
      <c r="B851" s="393" t="s">
        <v>108</v>
      </c>
      <c r="C851" s="250">
        <f>+C852</f>
        <v>2647539.7749418877</v>
      </c>
      <c r="D851" s="250">
        <f t="shared" ref="D851:H851" si="127">+D852</f>
        <v>1174209.5259720434</v>
      </c>
      <c r="E851" s="250">
        <f t="shared" si="127"/>
        <v>1473330.2489698443</v>
      </c>
      <c r="F851" s="250">
        <f t="shared" si="127"/>
        <v>571493.60300970986</v>
      </c>
      <c r="G851" s="250">
        <f t="shared" si="127"/>
        <v>40745.70781514018</v>
      </c>
      <c r="H851" s="251">
        <f t="shared" si="127"/>
        <v>861090.93814499432</v>
      </c>
    </row>
    <row r="852" spans="2:8" ht="22.5" x14ac:dyDescent="0.2">
      <c r="B852" s="267" t="s">
        <v>170</v>
      </c>
      <c r="C852" s="99">
        <v>2647539.7749418877</v>
      </c>
      <c r="D852" s="99">
        <v>1174209.5259720434</v>
      </c>
      <c r="E852" s="99">
        <v>1473330.2489698443</v>
      </c>
      <c r="F852" s="99">
        <v>571493.60300970986</v>
      </c>
      <c r="G852" s="99">
        <v>40745.70781514018</v>
      </c>
      <c r="H852" s="243">
        <v>861090.93814499432</v>
      </c>
    </row>
    <row r="853" spans="2:8" x14ac:dyDescent="0.2">
      <c r="B853" s="393" t="s">
        <v>109</v>
      </c>
      <c r="C853" s="250">
        <f>+C854</f>
        <v>287798.69192470959</v>
      </c>
      <c r="D853" s="250">
        <f t="shared" ref="D853:H853" si="128">+D854</f>
        <v>0</v>
      </c>
      <c r="E853" s="250">
        <f t="shared" si="128"/>
        <v>287798.69192470959</v>
      </c>
      <c r="F853" s="250">
        <f t="shared" si="128"/>
        <v>287798.69192470959</v>
      </c>
      <c r="G853" s="250">
        <f t="shared" si="128"/>
        <v>0</v>
      </c>
      <c r="H853" s="251">
        <f t="shared" si="128"/>
        <v>0</v>
      </c>
    </row>
    <row r="854" spans="2:8" x14ac:dyDescent="0.2">
      <c r="B854" s="267" t="s">
        <v>171</v>
      </c>
      <c r="C854" s="99">
        <v>287798.69192470959</v>
      </c>
      <c r="D854" s="99">
        <v>0</v>
      </c>
      <c r="E854" s="99">
        <v>287798.69192470959</v>
      </c>
      <c r="F854" s="99">
        <v>287798.69192470959</v>
      </c>
      <c r="G854" s="99">
        <v>0</v>
      </c>
      <c r="H854" s="243">
        <v>0</v>
      </c>
    </row>
    <row r="855" spans="2:8" x14ac:dyDescent="0.2">
      <c r="B855" s="393" t="s">
        <v>81</v>
      </c>
      <c r="C855" s="250">
        <f t="shared" ref="C855:H855" si="129">+C853+C851+C849+C846+C844+C842+C840+C838+C836+C834+C832+C827+C824+C820+C816+C813+C792+C790+C784</f>
        <v>133286113.66447411</v>
      </c>
      <c r="D855" s="250">
        <f t="shared" si="129"/>
        <v>60910563.860793166</v>
      </c>
      <c r="E855" s="250">
        <f t="shared" si="129"/>
        <v>72375549.803680927</v>
      </c>
      <c r="F855" s="250">
        <f t="shared" si="129"/>
        <v>35593641.041344285</v>
      </c>
      <c r="G855" s="250">
        <f t="shared" si="129"/>
        <v>2824508.1976884985</v>
      </c>
      <c r="H855" s="251">
        <f t="shared" si="129"/>
        <v>33957400.564648151</v>
      </c>
    </row>
    <row r="856" spans="2:8" x14ac:dyDescent="0.2">
      <c r="B856" s="267"/>
      <c r="C856" s="99"/>
      <c r="D856" s="99"/>
      <c r="E856" s="99"/>
      <c r="F856" s="99"/>
      <c r="G856" s="99"/>
      <c r="H856" s="243"/>
    </row>
    <row r="857" spans="2:8" x14ac:dyDescent="0.2">
      <c r="B857" s="267" t="s">
        <v>59</v>
      </c>
      <c r="C857" s="99"/>
      <c r="D857" s="99"/>
      <c r="E857" s="99">
        <v>7110588.5330864517</v>
      </c>
      <c r="F857" s="99"/>
      <c r="G857" s="99"/>
      <c r="H857" s="243"/>
    </row>
    <row r="858" spans="2:8" x14ac:dyDescent="0.2">
      <c r="B858" s="267"/>
      <c r="C858" s="99"/>
      <c r="D858" s="99"/>
      <c r="E858" s="99"/>
      <c r="F858" s="99"/>
      <c r="G858" s="99"/>
      <c r="H858" s="243"/>
    </row>
    <row r="859" spans="2:8" x14ac:dyDescent="0.2">
      <c r="B859" s="393" t="s">
        <v>82</v>
      </c>
      <c r="C859" s="250"/>
      <c r="D859" s="250"/>
      <c r="E859" s="250">
        <f>+E855+E857</f>
        <v>79486138.336767375</v>
      </c>
      <c r="F859" s="250"/>
      <c r="G859" s="250"/>
      <c r="H859" s="251"/>
    </row>
    <row r="860" spans="2:8" x14ac:dyDescent="0.2">
      <c r="B860" s="399"/>
      <c r="C860" s="260"/>
      <c r="D860" s="260"/>
      <c r="E860" s="260"/>
      <c r="F860" s="260"/>
      <c r="G860" s="260"/>
      <c r="H860" s="261"/>
    </row>
    <row r="861" spans="2:8" x14ac:dyDescent="0.2">
      <c r="B861" s="350" t="s">
        <v>26</v>
      </c>
      <c r="C861" s="63"/>
      <c r="D861" s="63"/>
      <c r="E861" s="63"/>
      <c r="F861" s="63"/>
      <c r="G861" s="63"/>
      <c r="H861" s="351"/>
    </row>
    <row r="862" spans="2:8" x14ac:dyDescent="0.2">
      <c r="B862" s="215"/>
      <c r="C862" s="158"/>
      <c r="D862" s="158"/>
      <c r="E862" s="158"/>
      <c r="F862" s="158"/>
      <c r="G862" s="158"/>
      <c r="H862" s="197"/>
    </row>
    <row r="863" spans="2:8" x14ac:dyDescent="0.2">
      <c r="B863" s="190"/>
      <c r="C863" s="21"/>
      <c r="D863" s="21"/>
      <c r="E863" s="21"/>
      <c r="F863" s="21"/>
      <c r="G863" s="21"/>
      <c r="H863" s="191"/>
    </row>
    <row r="864" spans="2:8" x14ac:dyDescent="0.2">
      <c r="B864" s="367" t="s">
        <v>177</v>
      </c>
      <c r="C864" s="117"/>
      <c r="D864" s="117"/>
      <c r="E864" s="117"/>
      <c r="F864" s="117"/>
      <c r="G864" s="117"/>
      <c r="H864" s="291"/>
    </row>
    <row r="865" spans="2:8" ht="30.75" customHeight="1" x14ac:dyDescent="0.2">
      <c r="B865" s="368" t="s">
        <v>243</v>
      </c>
      <c r="C865" s="369"/>
      <c r="D865" s="369"/>
      <c r="E865" s="369"/>
      <c r="F865" s="369"/>
      <c r="G865" s="369"/>
      <c r="H865" s="370"/>
    </row>
    <row r="866" spans="2:8" x14ac:dyDescent="0.2">
      <c r="B866" s="371">
        <v>2021</v>
      </c>
      <c r="C866" s="126"/>
      <c r="D866" s="126"/>
      <c r="E866" s="90"/>
      <c r="F866" s="90"/>
      <c r="G866" s="126"/>
      <c r="H866" s="374"/>
    </row>
    <row r="867" spans="2:8" x14ac:dyDescent="0.2">
      <c r="B867" s="338"/>
      <c r="C867" s="143"/>
      <c r="D867" s="143"/>
      <c r="E867" s="143"/>
      <c r="F867" s="143"/>
      <c r="G867" s="143"/>
      <c r="H867" s="342" t="s">
        <v>97</v>
      </c>
    </row>
    <row r="868" spans="2:8" ht="56.25" x14ac:dyDescent="0.2">
      <c r="B868" s="428" t="s">
        <v>98</v>
      </c>
      <c r="C868" s="74" t="s">
        <v>54</v>
      </c>
      <c r="D868" s="74" t="s">
        <v>99</v>
      </c>
      <c r="E868" s="74" t="s">
        <v>100</v>
      </c>
      <c r="F868" s="74" t="s">
        <v>101</v>
      </c>
      <c r="G868" s="74" t="s">
        <v>102</v>
      </c>
      <c r="H868" s="431" t="s">
        <v>103</v>
      </c>
    </row>
    <row r="869" spans="2:8" x14ac:dyDescent="0.2">
      <c r="B869" s="225"/>
      <c r="C869" s="105"/>
      <c r="D869" s="105"/>
      <c r="E869" s="105"/>
      <c r="F869" s="105"/>
      <c r="G869" s="105"/>
      <c r="H869" s="226"/>
    </row>
    <row r="870" spans="2:8" x14ac:dyDescent="0.2">
      <c r="B870" s="393" t="s">
        <v>65</v>
      </c>
      <c r="C870" s="250">
        <f>SUM(C871:C875)</f>
        <v>1186862.3246265124</v>
      </c>
      <c r="D870" s="250">
        <f t="shared" ref="D870:H870" si="130">SUM(D871:D875)</f>
        <v>611637.95273518842</v>
      </c>
      <c r="E870" s="250">
        <f t="shared" si="130"/>
        <v>575224.37189132418</v>
      </c>
      <c r="F870" s="250">
        <f t="shared" si="130"/>
        <v>90185.436525014098</v>
      </c>
      <c r="G870" s="250">
        <f t="shared" si="130"/>
        <v>2219.2765497684372</v>
      </c>
      <c r="H870" s="251">
        <f t="shared" si="130"/>
        <v>482819.6588165416</v>
      </c>
    </row>
    <row r="871" spans="2:8" x14ac:dyDescent="0.2">
      <c r="B871" s="270" t="s">
        <v>120</v>
      </c>
      <c r="C871" s="99">
        <v>80379.685884776147</v>
      </c>
      <c r="D871" s="99">
        <v>23694.360137034459</v>
      </c>
      <c r="E871" s="99">
        <v>56685.325747741692</v>
      </c>
      <c r="F871" s="99">
        <v>18136.383157875895</v>
      </c>
      <c r="G871" s="99">
        <v>198.2762461429563</v>
      </c>
      <c r="H871" s="243">
        <v>38350.666343722834</v>
      </c>
    </row>
    <row r="872" spans="2:8" x14ac:dyDescent="0.2">
      <c r="B872" s="270" t="s">
        <v>121</v>
      </c>
      <c r="C872" s="99">
        <v>1005236.826415088</v>
      </c>
      <c r="D872" s="99">
        <v>542685.96393862134</v>
      </c>
      <c r="E872" s="99">
        <v>462550.86247646669</v>
      </c>
      <c r="F872" s="99">
        <v>41089.764735402445</v>
      </c>
      <c r="G872" s="99">
        <v>1026.5828902520609</v>
      </c>
      <c r="H872" s="243">
        <v>420434.51485081221</v>
      </c>
    </row>
    <row r="873" spans="2:8" x14ac:dyDescent="0.2">
      <c r="B873" s="270" t="s">
        <v>122</v>
      </c>
      <c r="C873" s="99">
        <v>81557.676986795384</v>
      </c>
      <c r="D873" s="99">
        <v>37523.111777179322</v>
      </c>
      <c r="E873" s="99">
        <v>44034.565209616063</v>
      </c>
      <c r="F873" s="99">
        <v>21531.226724513981</v>
      </c>
      <c r="G873" s="99">
        <v>978.76078850158035</v>
      </c>
      <c r="H873" s="243">
        <v>21524.577696600503</v>
      </c>
    </row>
    <row r="874" spans="2:8" x14ac:dyDescent="0.2">
      <c r="B874" s="270" t="s">
        <v>123</v>
      </c>
      <c r="C874" s="99">
        <v>19617.941339853067</v>
      </c>
      <c r="D874" s="99">
        <v>7695.1560088613951</v>
      </c>
      <c r="E874" s="99">
        <v>11922.785330991672</v>
      </c>
      <c r="F874" s="99">
        <v>9414.5673159648741</v>
      </c>
      <c r="G874" s="99">
        <v>15.65662487183956</v>
      </c>
      <c r="H874" s="243">
        <v>2492.5613901549582</v>
      </c>
    </row>
    <row r="875" spans="2:8" x14ac:dyDescent="0.2">
      <c r="B875" s="270" t="s">
        <v>124</v>
      </c>
      <c r="C875" s="99">
        <v>70.194000000000003</v>
      </c>
      <c r="D875" s="99">
        <v>39.360873491982808</v>
      </c>
      <c r="E875" s="99">
        <v>30.833126508017195</v>
      </c>
      <c r="F875" s="99">
        <v>13.494591256908187</v>
      </c>
      <c r="G875" s="99">
        <v>0</v>
      </c>
      <c r="H875" s="243">
        <v>17.338535251109008</v>
      </c>
    </row>
    <row r="876" spans="2:8" x14ac:dyDescent="0.2">
      <c r="B876" s="393" t="s">
        <v>66</v>
      </c>
      <c r="C876" s="250">
        <f>+C877</f>
        <v>140854.31915438836</v>
      </c>
      <c r="D876" s="250">
        <f t="shared" ref="D876:H876" si="131">+D877</f>
        <v>60035.349089793759</v>
      </c>
      <c r="E876" s="250">
        <f t="shared" si="131"/>
        <v>80818.9700645946</v>
      </c>
      <c r="F876" s="250">
        <f t="shared" si="131"/>
        <v>8867.8630316904764</v>
      </c>
      <c r="G876" s="250">
        <f t="shared" si="131"/>
        <v>1214.8609859620967</v>
      </c>
      <c r="H876" s="251">
        <f t="shared" si="131"/>
        <v>70736.246046942033</v>
      </c>
    </row>
    <row r="877" spans="2:8" x14ac:dyDescent="0.2">
      <c r="B877" s="270" t="s">
        <v>125</v>
      </c>
      <c r="C877" s="99">
        <v>140854.31915438836</v>
      </c>
      <c r="D877" s="99">
        <v>60035.349089793759</v>
      </c>
      <c r="E877" s="99">
        <v>80818.9700645946</v>
      </c>
      <c r="F877" s="99">
        <v>8867.8630316904764</v>
      </c>
      <c r="G877" s="99">
        <v>1214.8609859620967</v>
      </c>
      <c r="H877" s="243">
        <v>70736.246046942033</v>
      </c>
    </row>
    <row r="878" spans="2:8" x14ac:dyDescent="0.2">
      <c r="B878" s="393" t="s">
        <v>67</v>
      </c>
      <c r="C878" s="250">
        <f t="shared" ref="C878:H878" si="132">SUM(C879:C898)</f>
        <v>30825785.091464859</v>
      </c>
      <c r="D878" s="250">
        <f t="shared" si="132"/>
        <v>20486041.917480718</v>
      </c>
      <c r="E878" s="250">
        <f t="shared" si="132"/>
        <v>10339743.173984144</v>
      </c>
      <c r="F878" s="250">
        <f t="shared" si="132"/>
        <v>3806531.1620871634</v>
      </c>
      <c r="G878" s="250">
        <f t="shared" si="132"/>
        <v>329029.66817484528</v>
      </c>
      <c r="H878" s="251">
        <f t="shared" si="132"/>
        <v>6204182.3437221376</v>
      </c>
    </row>
    <row r="879" spans="2:8" x14ac:dyDescent="0.2">
      <c r="B879" s="390" t="s">
        <v>126</v>
      </c>
      <c r="C879" s="99">
        <v>10562597.801653283</v>
      </c>
      <c r="D879" s="99">
        <v>7826869.4000746952</v>
      </c>
      <c r="E879" s="99">
        <v>2735728.4015785875</v>
      </c>
      <c r="F879" s="99">
        <v>904241.07740434783</v>
      </c>
      <c r="G879" s="99">
        <v>82136.771374582779</v>
      </c>
      <c r="H879" s="243">
        <v>1749350.552799657</v>
      </c>
    </row>
    <row r="880" spans="2:8" x14ac:dyDescent="0.2">
      <c r="B880" s="378" t="s">
        <v>127</v>
      </c>
      <c r="C880" s="99">
        <v>1128721.7672485306</v>
      </c>
      <c r="D880" s="99">
        <v>532327.26007027144</v>
      </c>
      <c r="E880" s="99">
        <v>596394.5071782592</v>
      </c>
      <c r="F880" s="99">
        <v>95374.548363679583</v>
      </c>
      <c r="G880" s="99">
        <v>18229.566665633825</v>
      </c>
      <c r="H880" s="243">
        <v>482790.39214894583</v>
      </c>
    </row>
    <row r="881" spans="2:8" x14ac:dyDescent="0.2">
      <c r="B881" s="378" t="s">
        <v>128</v>
      </c>
      <c r="C881" s="99">
        <v>397580.43646366301</v>
      </c>
      <c r="D881" s="99">
        <v>216377.14639156277</v>
      </c>
      <c r="E881" s="99">
        <v>181203.29007210024</v>
      </c>
      <c r="F881" s="99">
        <v>72907.542753072223</v>
      </c>
      <c r="G881" s="99">
        <v>6124.6632651128766</v>
      </c>
      <c r="H881" s="243">
        <v>102171.08405391514</v>
      </c>
    </row>
    <row r="882" spans="2:8" x14ac:dyDescent="0.2">
      <c r="B882" s="378" t="s">
        <v>129</v>
      </c>
      <c r="C882" s="99">
        <v>5420352.4070424633</v>
      </c>
      <c r="D882" s="99">
        <v>3181652.8996398044</v>
      </c>
      <c r="E882" s="99">
        <v>2238699.5074026589</v>
      </c>
      <c r="F882" s="99">
        <v>1145219.7541152339</v>
      </c>
      <c r="G882" s="99">
        <v>59667.547975420101</v>
      </c>
      <c r="H882" s="243">
        <v>1033812.2053120049</v>
      </c>
    </row>
    <row r="883" spans="2:8" ht="45" x14ac:dyDescent="0.2">
      <c r="B883" s="378" t="s">
        <v>130</v>
      </c>
      <c r="C883" s="99">
        <v>611003.40229460003</v>
      </c>
      <c r="D883" s="99">
        <v>396095.83946882212</v>
      </c>
      <c r="E883" s="99">
        <v>214907.56282577792</v>
      </c>
      <c r="F883" s="99">
        <v>130393.41226388102</v>
      </c>
      <c r="G883" s="99">
        <v>7650.7369330916999</v>
      </c>
      <c r="H883" s="243">
        <v>76863.413628805196</v>
      </c>
    </row>
    <row r="884" spans="2:8" ht="33.75" x14ac:dyDescent="0.2">
      <c r="B884" s="378" t="s">
        <v>131</v>
      </c>
      <c r="C884" s="99">
        <v>503025.85697859415</v>
      </c>
      <c r="D884" s="99">
        <v>303768.15605339146</v>
      </c>
      <c r="E884" s="99">
        <v>199257.70092520269</v>
      </c>
      <c r="F884" s="99">
        <v>61360.941415508409</v>
      </c>
      <c r="G884" s="99">
        <v>5482.8055270092391</v>
      </c>
      <c r="H884" s="243">
        <v>132413.95398268505</v>
      </c>
    </row>
    <row r="885" spans="2:8" x14ac:dyDescent="0.2">
      <c r="B885" s="378" t="s">
        <v>132</v>
      </c>
      <c r="C885" s="99">
        <v>688617.37504097761</v>
      </c>
      <c r="D885" s="99">
        <v>469251.58448114619</v>
      </c>
      <c r="E885" s="99">
        <v>219365.79055983142</v>
      </c>
      <c r="F885" s="99">
        <v>67756.344362515418</v>
      </c>
      <c r="G885" s="99">
        <v>6398.7477644878527</v>
      </c>
      <c r="H885" s="243">
        <v>145210.69843282813</v>
      </c>
    </row>
    <row r="886" spans="2:8" ht="22.5" x14ac:dyDescent="0.2">
      <c r="B886" s="378" t="s">
        <v>133</v>
      </c>
      <c r="C886" s="99">
        <v>591956.26939905761</v>
      </c>
      <c r="D886" s="99">
        <v>342652.40714086656</v>
      </c>
      <c r="E886" s="99">
        <v>249303.86225819105</v>
      </c>
      <c r="F886" s="99">
        <v>108753.86334505376</v>
      </c>
      <c r="G886" s="99">
        <v>12107.030813426663</v>
      </c>
      <c r="H886" s="243">
        <v>128442.96809971063</v>
      </c>
    </row>
    <row r="887" spans="2:8" ht="22.5" x14ac:dyDescent="0.2">
      <c r="B887" s="378" t="s">
        <v>134</v>
      </c>
      <c r="C887" s="99">
        <v>3016632.4083209014</v>
      </c>
      <c r="D887" s="99">
        <v>2267851.4817982153</v>
      </c>
      <c r="E887" s="99">
        <v>748780.92652268615</v>
      </c>
      <c r="F887" s="99">
        <v>153721.75984763535</v>
      </c>
      <c r="G887" s="99">
        <v>26250.189409262202</v>
      </c>
      <c r="H887" s="243">
        <v>568808.97726578859</v>
      </c>
    </row>
    <row r="888" spans="2:8" x14ac:dyDescent="0.2">
      <c r="B888" s="378" t="s">
        <v>135</v>
      </c>
      <c r="C888" s="99">
        <v>1998550.5998546437</v>
      </c>
      <c r="D888" s="99">
        <v>1256908.0360271249</v>
      </c>
      <c r="E888" s="99">
        <v>741642.56382751884</v>
      </c>
      <c r="F888" s="99">
        <v>244179.83440286803</v>
      </c>
      <c r="G888" s="99">
        <v>24600.966878804644</v>
      </c>
      <c r="H888" s="243">
        <v>472861.76254584611</v>
      </c>
    </row>
    <row r="889" spans="2:8" ht="22.5" x14ac:dyDescent="0.2">
      <c r="B889" s="378" t="s">
        <v>136</v>
      </c>
      <c r="C889" s="99">
        <v>418432.76225085068</v>
      </c>
      <c r="D889" s="99">
        <v>267650.09451711114</v>
      </c>
      <c r="E889" s="99">
        <v>150782.66773373954</v>
      </c>
      <c r="F889" s="99">
        <v>96497.404648188036</v>
      </c>
      <c r="G889" s="99">
        <v>7859.384640833232</v>
      </c>
      <c r="H889" s="243">
        <v>46425.87844471827</v>
      </c>
    </row>
    <row r="890" spans="2:8" x14ac:dyDescent="0.2">
      <c r="B890" s="378" t="s">
        <v>137</v>
      </c>
      <c r="C890" s="99">
        <v>965373.92747871729</v>
      </c>
      <c r="D890" s="99">
        <v>727254.6463565696</v>
      </c>
      <c r="E890" s="99">
        <v>238119.28112214769</v>
      </c>
      <c r="F890" s="99">
        <v>130355.73325303743</v>
      </c>
      <c r="G890" s="99">
        <v>14827.443102245317</v>
      </c>
      <c r="H890" s="243">
        <v>92936.104766864941</v>
      </c>
    </row>
    <row r="891" spans="2:8" x14ac:dyDescent="0.2">
      <c r="B891" s="378" t="s">
        <v>138</v>
      </c>
      <c r="C891" s="99">
        <v>551375.85946817254</v>
      </c>
      <c r="D891" s="99">
        <v>296555.77960408217</v>
      </c>
      <c r="E891" s="99">
        <v>254820.07986409037</v>
      </c>
      <c r="F891" s="99">
        <v>66590.872565584286</v>
      </c>
      <c r="G891" s="99">
        <v>4959.2426796567524</v>
      </c>
      <c r="H891" s="243">
        <v>183269.96461884934</v>
      </c>
    </row>
    <row r="892" spans="2:8" x14ac:dyDescent="0.2">
      <c r="B892" s="378" t="s">
        <v>139</v>
      </c>
      <c r="C892" s="99">
        <v>1343229.1424368708</v>
      </c>
      <c r="D892" s="99">
        <v>806655.40117787651</v>
      </c>
      <c r="E892" s="99">
        <v>536573.74125899433</v>
      </c>
      <c r="F892" s="99">
        <v>134055.72721208117</v>
      </c>
      <c r="G892" s="99">
        <v>11396.659086900092</v>
      </c>
      <c r="H892" s="243">
        <v>391121.35496001306</v>
      </c>
    </row>
    <row r="893" spans="2:8" ht="22.5" x14ac:dyDescent="0.2">
      <c r="B893" s="378" t="s">
        <v>140</v>
      </c>
      <c r="C893" s="99">
        <v>801078.15765240928</v>
      </c>
      <c r="D893" s="99">
        <v>452806.31402080733</v>
      </c>
      <c r="E893" s="99">
        <v>348271.84363160195</v>
      </c>
      <c r="F893" s="99">
        <v>157727.54651864286</v>
      </c>
      <c r="G893" s="99">
        <v>11907.44411446193</v>
      </c>
      <c r="H893" s="243">
        <v>178636.85299849717</v>
      </c>
    </row>
    <row r="894" spans="2:8" ht="45" x14ac:dyDescent="0.2">
      <c r="B894" s="378" t="s">
        <v>141</v>
      </c>
      <c r="C894" s="99">
        <v>1329638.6045894341</v>
      </c>
      <c r="D894" s="99">
        <v>836274.62716749962</v>
      </c>
      <c r="E894" s="99">
        <v>493363.97742193448</v>
      </c>
      <c r="F894" s="99">
        <v>161313.82257485454</v>
      </c>
      <c r="G894" s="99">
        <v>22239.033048370893</v>
      </c>
      <c r="H894" s="243">
        <v>309811.12179870903</v>
      </c>
    </row>
    <row r="895" spans="2:8" x14ac:dyDescent="0.2">
      <c r="B895" s="378" t="s">
        <v>142</v>
      </c>
      <c r="C895" s="99">
        <v>179104.04030969297</v>
      </c>
      <c r="D895" s="99">
        <v>119817.82640958659</v>
      </c>
      <c r="E895" s="99">
        <v>59286.213900106377</v>
      </c>
      <c r="F895" s="99">
        <v>32494.648084537403</v>
      </c>
      <c r="G895" s="99">
        <v>2912.7915933104059</v>
      </c>
      <c r="H895" s="243">
        <v>23878.774222258569</v>
      </c>
    </row>
    <row r="896" spans="2:8" x14ac:dyDescent="0.2">
      <c r="B896" s="378" t="s">
        <v>143</v>
      </c>
      <c r="C896" s="99">
        <v>137549.67103677383</v>
      </c>
      <c r="D896" s="99">
        <v>80644.801899112877</v>
      </c>
      <c r="E896" s="99">
        <v>56904.869137660949</v>
      </c>
      <c r="F896" s="99">
        <v>16947.136953739646</v>
      </c>
      <c r="G896" s="99">
        <v>1807.8214355518992</v>
      </c>
      <c r="H896" s="243">
        <v>38149.910748369402</v>
      </c>
    </row>
    <row r="897" spans="2:8" x14ac:dyDescent="0.2">
      <c r="B897" s="378" t="s">
        <v>144</v>
      </c>
      <c r="C897" s="99">
        <v>14575.862032359413</v>
      </c>
      <c r="D897" s="99">
        <v>10188.035983583144</v>
      </c>
      <c r="E897" s="99">
        <v>4387.8260487762691</v>
      </c>
      <c r="F897" s="99">
        <v>1424.8073169190368</v>
      </c>
      <c r="G897" s="99">
        <v>267.46862925416673</v>
      </c>
      <c r="H897" s="243">
        <v>2695.5501026030656</v>
      </c>
    </row>
    <row r="898" spans="2:8" x14ac:dyDescent="0.2">
      <c r="B898" s="269" t="s">
        <v>145</v>
      </c>
      <c r="C898" s="99">
        <v>166388.73991287051</v>
      </c>
      <c r="D898" s="99">
        <v>94440.179198590471</v>
      </c>
      <c r="E898" s="99">
        <v>71948.560714280044</v>
      </c>
      <c r="F898" s="99">
        <v>25214.384685783079</v>
      </c>
      <c r="G898" s="99">
        <v>2203.3532374286265</v>
      </c>
      <c r="H898" s="243">
        <v>44530.822791068334</v>
      </c>
    </row>
    <row r="899" spans="2:8" x14ac:dyDescent="0.2">
      <c r="B899" s="398" t="s">
        <v>104</v>
      </c>
      <c r="C899" s="250">
        <f>+C900+C901</f>
        <v>3599166.9850627244</v>
      </c>
      <c r="D899" s="250">
        <f t="shared" ref="D899:H899" si="133">+D900+D901</f>
        <v>1802077.9481702133</v>
      </c>
      <c r="E899" s="250">
        <f t="shared" si="133"/>
        <v>1797089.036892511</v>
      </c>
      <c r="F899" s="250">
        <f t="shared" si="133"/>
        <v>492894.30668966146</v>
      </c>
      <c r="G899" s="250">
        <f t="shared" si="133"/>
        <v>118049.55137378017</v>
      </c>
      <c r="H899" s="251">
        <f t="shared" si="133"/>
        <v>1186145.1788290695</v>
      </c>
    </row>
    <row r="900" spans="2:8" ht="22.5" x14ac:dyDescent="0.2">
      <c r="B900" s="270" t="s">
        <v>146</v>
      </c>
      <c r="C900" s="99">
        <v>2736375.5666528577</v>
      </c>
      <c r="D900" s="99">
        <v>1194081.2480864523</v>
      </c>
      <c r="E900" s="99">
        <v>1542294.3185664054</v>
      </c>
      <c r="F900" s="99">
        <v>441530.04178429581</v>
      </c>
      <c r="G900" s="99">
        <v>102003.5743231166</v>
      </c>
      <c r="H900" s="243">
        <v>998760.70245899307</v>
      </c>
    </row>
    <row r="901" spans="2:8" x14ac:dyDescent="0.2">
      <c r="B901" s="270" t="s">
        <v>147</v>
      </c>
      <c r="C901" s="99">
        <v>862791.41840986663</v>
      </c>
      <c r="D901" s="99">
        <v>607996.70008376101</v>
      </c>
      <c r="E901" s="99">
        <v>254794.71832610562</v>
      </c>
      <c r="F901" s="99">
        <v>51364.264905365671</v>
      </c>
      <c r="G901" s="99">
        <v>16045.977050663565</v>
      </c>
      <c r="H901" s="243">
        <v>187384.47637007639</v>
      </c>
    </row>
    <row r="902" spans="2:8" ht="22.5" x14ac:dyDescent="0.2">
      <c r="B902" s="271" t="s">
        <v>105</v>
      </c>
      <c r="C902" s="250">
        <f>+C903+C904+C905</f>
        <v>1251112.130715277</v>
      </c>
      <c r="D902" s="250">
        <f t="shared" ref="D902:H902" si="134">+D903+D904+D905</f>
        <v>534365.18023519544</v>
      </c>
      <c r="E902" s="250">
        <f t="shared" si="134"/>
        <v>716746.95048008161</v>
      </c>
      <c r="F902" s="250">
        <f t="shared" si="134"/>
        <v>221021.7076049262</v>
      </c>
      <c r="G902" s="250">
        <f t="shared" si="134"/>
        <v>40845.560197044746</v>
      </c>
      <c r="H902" s="251">
        <f t="shared" si="134"/>
        <v>454879.68267811066</v>
      </c>
    </row>
    <row r="903" spans="2:8" x14ac:dyDescent="0.2">
      <c r="B903" s="270" t="s">
        <v>148</v>
      </c>
      <c r="C903" s="99">
        <v>477169.07646910485</v>
      </c>
      <c r="D903" s="99">
        <v>171694.69063885984</v>
      </c>
      <c r="E903" s="99">
        <v>305474.38583024498</v>
      </c>
      <c r="F903" s="99">
        <v>97524.874793241441</v>
      </c>
      <c r="G903" s="99">
        <v>11189.507895171053</v>
      </c>
      <c r="H903" s="243">
        <v>196760.00314183248</v>
      </c>
    </row>
    <row r="904" spans="2:8" x14ac:dyDescent="0.2">
      <c r="B904" s="270" t="s">
        <v>149</v>
      </c>
      <c r="C904" s="99">
        <v>354345.30272649118</v>
      </c>
      <c r="D904" s="99">
        <v>63196.518704583999</v>
      </c>
      <c r="E904" s="99">
        <v>291148.78402190719</v>
      </c>
      <c r="F904" s="99">
        <v>40803.295887651155</v>
      </c>
      <c r="G904" s="99">
        <v>11942.050043035766</v>
      </c>
      <c r="H904" s="243">
        <v>238403.43809122028</v>
      </c>
    </row>
    <row r="905" spans="2:8" ht="22.5" x14ac:dyDescent="0.2">
      <c r="B905" s="270" t="s">
        <v>150</v>
      </c>
      <c r="C905" s="99">
        <v>419597.75151968101</v>
      </c>
      <c r="D905" s="99">
        <v>299473.97089175158</v>
      </c>
      <c r="E905" s="99">
        <v>120123.78062792943</v>
      </c>
      <c r="F905" s="99">
        <v>82693.536924033586</v>
      </c>
      <c r="G905" s="99">
        <v>17714.002258837929</v>
      </c>
      <c r="H905" s="243">
        <v>19716.241445057916</v>
      </c>
    </row>
    <row r="906" spans="2:8" x14ac:dyDescent="0.2">
      <c r="B906" s="271" t="s">
        <v>69</v>
      </c>
      <c r="C906" s="250">
        <f>+C907+C908+C909</f>
        <v>12479176.67090383</v>
      </c>
      <c r="D906" s="250">
        <f t="shared" ref="D906:H906" si="135">+D907+D908+D909</f>
        <v>6841305.5975409877</v>
      </c>
      <c r="E906" s="250">
        <f t="shared" si="135"/>
        <v>5637871.0733628422</v>
      </c>
      <c r="F906" s="250">
        <f t="shared" si="135"/>
        <v>1397829.51798274</v>
      </c>
      <c r="G906" s="250">
        <f t="shared" si="135"/>
        <v>97926.715732637036</v>
      </c>
      <c r="H906" s="251">
        <f t="shared" si="135"/>
        <v>4142114.8396474654</v>
      </c>
    </row>
    <row r="907" spans="2:8" x14ac:dyDescent="0.2">
      <c r="B907" s="270" t="s">
        <v>151</v>
      </c>
      <c r="C907" s="99">
        <v>6046321.8357631862</v>
      </c>
      <c r="D907" s="99">
        <v>2751850.9930080799</v>
      </c>
      <c r="E907" s="99">
        <v>3294470.8427551063</v>
      </c>
      <c r="F907" s="99">
        <v>595919.76457247557</v>
      </c>
      <c r="G907" s="99">
        <v>39782.045283999942</v>
      </c>
      <c r="H907" s="243">
        <v>2658769.0328986309</v>
      </c>
    </row>
    <row r="908" spans="2:8" x14ac:dyDescent="0.2">
      <c r="B908" s="270" t="s">
        <v>152</v>
      </c>
      <c r="C908" s="99">
        <v>1724554.3725758458</v>
      </c>
      <c r="D908" s="99">
        <v>1146036.6069566642</v>
      </c>
      <c r="E908" s="99">
        <v>578517.76561918156</v>
      </c>
      <c r="F908" s="99">
        <v>201300.14291620327</v>
      </c>
      <c r="G908" s="99">
        <v>17156.929005868471</v>
      </c>
      <c r="H908" s="243">
        <v>360060.69369710982</v>
      </c>
    </row>
    <row r="909" spans="2:8" ht="22.5" x14ac:dyDescent="0.2">
      <c r="B909" s="270" t="s">
        <v>153</v>
      </c>
      <c r="C909" s="99">
        <v>4708300.4625647981</v>
      </c>
      <c r="D909" s="99">
        <v>2943417.9975762432</v>
      </c>
      <c r="E909" s="99">
        <v>1764882.4649885548</v>
      </c>
      <c r="F909" s="99">
        <v>600609.61049406126</v>
      </c>
      <c r="G909" s="99">
        <v>40987.741442768624</v>
      </c>
      <c r="H909" s="243">
        <v>1123285.1130517249</v>
      </c>
    </row>
    <row r="910" spans="2:8" ht="22.5" x14ac:dyDescent="0.2">
      <c r="B910" s="271" t="s">
        <v>70</v>
      </c>
      <c r="C910" s="250">
        <f>SUM(C911:C912)</f>
        <v>23170133.665388118</v>
      </c>
      <c r="D910" s="250">
        <f t="shared" ref="D910:H910" si="136">SUM(D911:D912)</f>
        <v>10130651.127649214</v>
      </c>
      <c r="E910" s="250">
        <f t="shared" si="136"/>
        <v>13039482.537738904</v>
      </c>
      <c r="F910" s="250">
        <f t="shared" si="136"/>
        <v>6215115.9862980349</v>
      </c>
      <c r="G910" s="250">
        <f t="shared" si="136"/>
        <v>775896.97092164098</v>
      </c>
      <c r="H910" s="251">
        <f t="shared" si="136"/>
        <v>6048469.5805192273</v>
      </c>
    </row>
    <row r="911" spans="2:8" x14ac:dyDescent="0.2">
      <c r="B911" s="270" t="s">
        <v>154</v>
      </c>
      <c r="C911" s="99">
        <v>21816540.524581477</v>
      </c>
      <c r="D911" s="99">
        <v>9353028.5942350123</v>
      </c>
      <c r="E911" s="99">
        <v>12463511.930346465</v>
      </c>
      <c r="F911" s="99">
        <v>5950893.1943503991</v>
      </c>
      <c r="G911" s="99">
        <v>762514.34151197749</v>
      </c>
      <c r="H911" s="243">
        <v>5750104.3944840878</v>
      </c>
    </row>
    <row r="912" spans="2:8" ht="22.5" x14ac:dyDescent="0.2">
      <c r="B912" s="270" t="s">
        <v>155</v>
      </c>
      <c r="C912" s="99">
        <v>1353593.1408066405</v>
      </c>
      <c r="D912" s="99">
        <v>777622.53341420146</v>
      </c>
      <c r="E912" s="99">
        <v>575970.60739243904</v>
      </c>
      <c r="F912" s="99">
        <v>264222.79194763605</v>
      </c>
      <c r="G912" s="99">
        <v>13382.629409663548</v>
      </c>
      <c r="H912" s="243">
        <v>298365.18603513943</v>
      </c>
    </row>
    <row r="913" spans="2:8" x14ac:dyDescent="0.2">
      <c r="B913" s="393" t="s">
        <v>71</v>
      </c>
      <c r="C913" s="250">
        <f>SUM(C914:C917)</f>
        <v>6571745.6074871328</v>
      </c>
      <c r="D913" s="250">
        <f t="shared" ref="D913:H913" si="137">SUM(D914:D917)</f>
        <v>3215414.9064717516</v>
      </c>
      <c r="E913" s="250">
        <f t="shared" si="137"/>
        <v>3356330.7010153807</v>
      </c>
      <c r="F913" s="250">
        <f t="shared" si="137"/>
        <v>877576.76735273551</v>
      </c>
      <c r="G913" s="250">
        <f t="shared" si="137"/>
        <v>73861.971660524825</v>
      </c>
      <c r="H913" s="251">
        <f t="shared" si="137"/>
        <v>2404891.9620021204</v>
      </c>
    </row>
    <row r="914" spans="2:8" x14ac:dyDescent="0.2">
      <c r="B914" s="270" t="s">
        <v>156</v>
      </c>
      <c r="C914" s="99">
        <v>4571096.7123513641</v>
      </c>
      <c r="D914" s="99">
        <v>2224967.7295308583</v>
      </c>
      <c r="E914" s="99">
        <v>2346128.9828205057</v>
      </c>
      <c r="F914" s="99">
        <v>491641.2920713175</v>
      </c>
      <c r="G914" s="99">
        <v>43207.872053272731</v>
      </c>
      <c r="H914" s="243">
        <v>1811279.8186959154</v>
      </c>
    </row>
    <row r="915" spans="2:8" x14ac:dyDescent="0.2">
      <c r="B915" s="270" t="s">
        <v>157</v>
      </c>
      <c r="C915" s="99">
        <v>159576.22574082727</v>
      </c>
      <c r="D915" s="99">
        <v>115637.03056229241</v>
      </c>
      <c r="E915" s="99">
        <v>43939.195178534865</v>
      </c>
      <c r="F915" s="99">
        <v>40969.762390531519</v>
      </c>
      <c r="G915" s="99">
        <v>2593.2048615936478</v>
      </c>
      <c r="H915" s="243">
        <v>376.22792640969737</v>
      </c>
    </row>
    <row r="916" spans="2:8" x14ac:dyDescent="0.2">
      <c r="B916" s="270" t="s">
        <v>158</v>
      </c>
      <c r="C916" s="99">
        <v>1592996.1285951862</v>
      </c>
      <c r="D916" s="99">
        <v>732728.23912887811</v>
      </c>
      <c r="E916" s="99">
        <v>860267.88946630806</v>
      </c>
      <c r="F916" s="99">
        <v>300814.12152122776</v>
      </c>
      <c r="G916" s="99">
        <v>24205.133168548495</v>
      </c>
      <c r="H916" s="243">
        <v>535248.63477653184</v>
      </c>
    </row>
    <row r="917" spans="2:8" x14ac:dyDescent="0.2">
      <c r="B917" s="270" t="s">
        <v>159</v>
      </c>
      <c r="C917" s="99">
        <v>248076.54079975493</v>
      </c>
      <c r="D917" s="99">
        <v>142081.90724972283</v>
      </c>
      <c r="E917" s="99">
        <v>105994.6335500321</v>
      </c>
      <c r="F917" s="99">
        <v>44151.591369658723</v>
      </c>
      <c r="G917" s="99">
        <v>3855.7615771099527</v>
      </c>
      <c r="H917" s="243">
        <v>57987.280603263425</v>
      </c>
    </row>
    <row r="918" spans="2:8" x14ac:dyDescent="0.2">
      <c r="B918" s="393" t="s">
        <v>72</v>
      </c>
      <c r="C918" s="250">
        <f>+C919</f>
        <v>7794823.3424329041</v>
      </c>
      <c r="D918" s="250">
        <f t="shared" ref="D918:H918" si="138">+D919</f>
        <v>4086518.5675530317</v>
      </c>
      <c r="E918" s="250">
        <f t="shared" si="138"/>
        <v>3708304.7748798723</v>
      </c>
      <c r="F918" s="250">
        <f t="shared" si="138"/>
        <v>1432278.4258459266</v>
      </c>
      <c r="G918" s="250">
        <f t="shared" si="138"/>
        <v>90602.280701345808</v>
      </c>
      <c r="H918" s="251">
        <f t="shared" si="138"/>
        <v>2185424.0683325999</v>
      </c>
    </row>
    <row r="919" spans="2:8" x14ac:dyDescent="0.2">
      <c r="B919" s="270" t="s">
        <v>160</v>
      </c>
      <c r="C919" s="99">
        <v>7794823.3424329041</v>
      </c>
      <c r="D919" s="99">
        <v>4086518.5675530317</v>
      </c>
      <c r="E919" s="99">
        <v>3708304.7748798723</v>
      </c>
      <c r="F919" s="99">
        <v>1432278.4258459266</v>
      </c>
      <c r="G919" s="99">
        <v>90602.280701345808</v>
      </c>
      <c r="H919" s="243">
        <v>2185424.0683325999</v>
      </c>
    </row>
    <row r="920" spans="2:8" x14ac:dyDescent="0.2">
      <c r="B920" s="398" t="s">
        <v>73</v>
      </c>
      <c r="C920" s="250">
        <f>+C921</f>
        <v>7537728.4787662886</v>
      </c>
      <c r="D920" s="250">
        <f t="shared" ref="D920:H920" si="139">+D921</f>
        <v>4210470.5107075069</v>
      </c>
      <c r="E920" s="250">
        <f t="shared" si="139"/>
        <v>3327257.9680587817</v>
      </c>
      <c r="F920" s="250">
        <f t="shared" si="139"/>
        <v>2481978.1672026073</v>
      </c>
      <c r="G920" s="250">
        <f t="shared" si="139"/>
        <v>197366.55085916928</v>
      </c>
      <c r="H920" s="251">
        <f t="shared" si="139"/>
        <v>647913.2499970051</v>
      </c>
    </row>
    <row r="921" spans="2:8" x14ac:dyDescent="0.2">
      <c r="B921" s="270" t="s">
        <v>161</v>
      </c>
      <c r="C921" s="99">
        <v>7537728.4787662886</v>
      </c>
      <c r="D921" s="99">
        <v>4210470.5107075069</v>
      </c>
      <c r="E921" s="99">
        <v>3327257.9680587817</v>
      </c>
      <c r="F921" s="99">
        <v>2481978.1672026073</v>
      </c>
      <c r="G921" s="99">
        <v>197366.55085916928</v>
      </c>
      <c r="H921" s="243">
        <v>647913.2499970051</v>
      </c>
    </row>
    <row r="922" spans="2:8" x14ac:dyDescent="0.2">
      <c r="B922" s="393" t="s">
        <v>74</v>
      </c>
      <c r="C922" s="250">
        <f>+C923</f>
        <v>12625453.516249536</v>
      </c>
      <c r="D922" s="250">
        <f t="shared" ref="D922:H922" si="140">+D923</f>
        <v>5367579.9636184536</v>
      </c>
      <c r="E922" s="250">
        <f t="shared" si="140"/>
        <v>7257873.552631082</v>
      </c>
      <c r="F922" s="250">
        <f t="shared" si="140"/>
        <v>3321827.2485408811</v>
      </c>
      <c r="G922" s="250">
        <f t="shared" si="140"/>
        <v>258285.40796520296</v>
      </c>
      <c r="H922" s="251">
        <f t="shared" si="140"/>
        <v>3677760.8961249981</v>
      </c>
    </row>
    <row r="923" spans="2:8" x14ac:dyDescent="0.2">
      <c r="B923" s="270" t="s">
        <v>162</v>
      </c>
      <c r="C923" s="99">
        <v>12625453.516249536</v>
      </c>
      <c r="D923" s="99">
        <v>5367579.9636184536</v>
      </c>
      <c r="E923" s="99">
        <v>7257873.552631082</v>
      </c>
      <c r="F923" s="99">
        <v>3321827.2485408811</v>
      </c>
      <c r="G923" s="99">
        <v>258285.40796520296</v>
      </c>
      <c r="H923" s="243">
        <v>3677760.8961249981</v>
      </c>
    </row>
    <row r="924" spans="2:8" x14ac:dyDescent="0.2">
      <c r="B924" s="393" t="s">
        <v>85</v>
      </c>
      <c r="C924" s="250">
        <f>+C925</f>
        <v>10542425.873576388</v>
      </c>
      <c r="D924" s="250">
        <f t="shared" ref="D924:H924" si="141">+D925</f>
        <v>1165007.2998988295</v>
      </c>
      <c r="E924" s="250">
        <f t="shared" si="141"/>
        <v>9377418.5736775585</v>
      </c>
      <c r="F924" s="250">
        <f t="shared" si="141"/>
        <v>231300.19629506534</v>
      </c>
      <c r="G924" s="250">
        <f t="shared" si="141"/>
        <v>651734.80991551559</v>
      </c>
      <c r="H924" s="251">
        <f t="shared" si="141"/>
        <v>8494383.567466978</v>
      </c>
    </row>
    <row r="925" spans="2:8" x14ac:dyDescent="0.2">
      <c r="B925" s="270" t="s">
        <v>163</v>
      </c>
      <c r="C925" s="99">
        <v>10542425.873576388</v>
      </c>
      <c r="D925" s="99">
        <v>1165007.2998988295</v>
      </c>
      <c r="E925" s="99">
        <v>9377418.5736775585</v>
      </c>
      <c r="F925" s="99">
        <v>231300.19629506534</v>
      </c>
      <c r="G925" s="99">
        <v>651734.80991551559</v>
      </c>
      <c r="H925" s="243">
        <v>8494383.567466978</v>
      </c>
    </row>
    <row r="926" spans="2:8" x14ac:dyDescent="0.2">
      <c r="B926" s="393" t="s">
        <v>106</v>
      </c>
      <c r="C926" s="250">
        <f>+C927</f>
        <v>8202467.7428098498</v>
      </c>
      <c r="D926" s="250">
        <f t="shared" ref="D926:H926" si="142">+D927</f>
        <v>2750571.0217751176</v>
      </c>
      <c r="E926" s="250">
        <f t="shared" si="142"/>
        <v>5451896.7210347317</v>
      </c>
      <c r="F926" s="250">
        <f t="shared" si="142"/>
        <v>2347903.0067758057</v>
      </c>
      <c r="G926" s="250">
        <f t="shared" si="142"/>
        <v>196373.91753863459</v>
      </c>
      <c r="H926" s="251">
        <f t="shared" si="142"/>
        <v>2907619.7967202915</v>
      </c>
    </row>
    <row r="927" spans="2:8" x14ac:dyDescent="0.2">
      <c r="B927" s="267" t="s">
        <v>164</v>
      </c>
      <c r="C927" s="99">
        <v>8202467.7428098498</v>
      </c>
      <c r="D927" s="99">
        <v>2750571.0217751176</v>
      </c>
      <c r="E927" s="99">
        <v>5451896.7210347317</v>
      </c>
      <c r="F927" s="99">
        <v>2347903.0067758057</v>
      </c>
      <c r="G927" s="99">
        <v>196373.91753863459</v>
      </c>
      <c r="H927" s="243">
        <v>2907619.7967202915</v>
      </c>
    </row>
    <row r="928" spans="2:8" x14ac:dyDescent="0.2">
      <c r="B928" s="393" t="s">
        <v>107</v>
      </c>
      <c r="C928" s="250">
        <f>+C929</f>
        <v>8851017.5233040377</v>
      </c>
      <c r="D928" s="250">
        <f t="shared" ref="D928:H928" si="143">+D929</f>
        <v>2154696.879680803</v>
      </c>
      <c r="E928" s="250">
        <f t="shared" si="143"/>
        <v>6696320.6436232347</v>
      </c>
      <c r="F928" s="250">
        <f t="shared" si="143"/>
        <v>5773182.2408680329</v>
      </c>
      <c r="G928" s="250">
        <f t="shared" si="143"/>
        <v>148775.77029483346</v>
      </c>
      <c r="H928" s="251">
        <f t="shared" si="143"/>
        <v>774362.63246036833</v>
      </c>
    </row>
    <row r="929" spans="2:8" x14ac:dyDescent="0.2">
      <c r="B929" s="267" t="s">
        <v>165</v>
      </c>
      <c r="C929" s="99">
        <v>8851017.5233040377</v>
      </c>
      <c r="D929" s="99">
        <v>2154696.879680803</v>
      </c>
      <c r="E929" s="99">
        <v>6696320.6436232347</v>
      </c>
      <c r="F929" s="99">
        <v>5773182.2408680329</v>
      </c>
      <c r="G929" s="99">
        <v>148775.77029483346</v>
      </c>
      <c r="H929" s="243">
        <v>774362.63246036833</v>
      </c>
    </row>
    <row r="930" spans="2:8" ht="22.5" x14ac:dyDescent="0.2">
      <c r="B930" s="393" t="s">
        <v>77</v>
      </c>
      <c r="C930" s="250">
        <f>+C931</f>
        <v>7583227.8616155284</v>
      </c>
      <c r="D930" s="250">
        <f t="shared" ref="D930:H930" si="144">+D931</f>
        <v>2791636.6661293996</v>
      </c>
      <c r="E930" s="250">
        <f t="shared" si="144"/>
        <v>4791591.1954861283</v>
      </c>
      <c r="F930" s="250">
        <f t="shared" si="144"/>
        <v>4104929.2233297164</v>
      </c>
      <c r="G930" s="250">
        <f t="shared" si="144"/>
        <v>124941.38981451883</v>
      </c>
      <c r="H930" s="251">
        <f t="shared" si="144"/>
        <v>561720.58234189311</v>
      </c>
    </row>
    <row r="931" spans="2:8" ht="22.5" x14ac:dyDescent="0.2">
      <c r="B931" s="267" t="s">
        <v>166</v>
      </c>
      <c r="C931" s="99">
        <v>7583227.8616155284</v>
      </c>
      <c r="D931" s="99">
        <v>2791636.6661293996</v>
      </c>
      <c r="E931" s="99">
        <v>4791591.1954861283</v>
      </c>
      <c r="F931" s="99">
        <v>4104929.2233297164</v>
      </c>
      <c r="G931" s="99">
        <v>124941.38981451883</v>
      </c>
      <c r="H931" s="243">
        <v>561720.58234189311</v>
      </c>
    </row>
    <row r="932" spans="2:8" x14ac:dyDescent="0.2">
      <c r="B932" s="393" t="s">
        <v>78</v>
      </c>
      <c r="C932" s="250">
        <f>+C933+C934</f>
        <v>4862424.5231502252</v>
      </c>
      <c r="D932" s="250">
        <f t="shared" ref="D932:H932" si="145">+D933+D934</f>
        <v>1497882.0779974163</v>
      </c>
      <c r="E932" s="250">
        <f t="shared" si="145"/>
        <v>3364542.4451528084</v>
      </c>
      <c r="F932" s="250">
        <f t="shared" si="145"/>
        <v>3022376.7156380923</v>
      </c>
      <c r="G932" s="250">
        <f t="shared" si="145"/>
        <v>89938.229419059557</v>
      </c>
      <c r="H932" s="251">
        <f t="shared" si="145"/>
        <v>252227.50009565652</v>
      </c>
    </row>
    <row r="933" spans="2:8" x14ac:dyDescent="0.2">
      <c r="B933" s="267" t="s">
        <v>167</v>
      </c>
      <c r="C933" s="99">
        <v>1651018.8141877723</v>
      </c>
      <c r="D933" s="99">
        <v>426410.73648851941</v>
      </c>
      <c r="E933" s="99">
        <v>1224608.0776992529</v>
      </c>
      <c r="F933" s="99">
        <v>988917.0169644967</v>
      </c>
      <c r="G933" s="99">
        <v>43155.860064248707</v>
      </c>
      <c r="H933" s="243">
        <v>192535.20067050747</v>
      </c>
    </row>
    <row r="934" spans="2:8" x14ac:dyDescent="0.2">
      <c r="B934" s="267" t="s">
        <v>168</v>
      </c>
      <c r="C934" s="99">
        <v>3211405.7089624526</v>
      </c>
      <c r="D934" s="99">
        <v>1071471.3415088968</v>
      </c>
      <c r="E934" s="99">
        <v>2139934.3674535556</v>
      </c>
      <c r="F934" s="99">
        <v>2033459.6986735957</v>
      </c>
      <c r="G934" s="99">
        <v>46782.369354810849</v>
      </c>
      <c r="H934" s="243">
        <v>59692.299425149053</v>
      </c>
    </row>
    <row r="935" spans="2:8" ht="22.5" x14ac:dyDescent="0.2">
      <c r="B935" s="393" t="s">
        <v>79</v>
      </c>
      <c r="C935" s="250">
        <f>+C936</f>
        <v>10242092.678720312</v>
      </c>
      <c r="D935" s="250">
        <f t="shared" ref="D935:H935" si="146">+D936</f>
        <v>5038775.2613560921</v>
      </c>
      <c r="E935" s="250">
        <f t="shared" si="146"/>
        <v>5203317.4173642201</v>
      </c>
      <c r="F935" s="250">
        <f t="shared" si="146"/>
        <v>3261892.6434917985</v>
      </c>
      <c r="G935" s="250">
        <f t="shared" si="146"/>
        <v>116180.68003835846</v>
      </c>
      <c r="H935" s="251">
        <f t="shared" si="146"/>
        <v>1825244.093834063</v>
      </c>
    </row>
    <row r="936" spans="2:8" x14ac:dyDescent="0.2">
      <c r="B936" s="267" t="s">
        <v>169</v>
      </c>
      <c r="C936" s="99">
        <v>10242092.678720312</v>
      </c>
      <c r="D936" s="99">
        <v>5038775.2613560921</v>
      </c>
      <c r="E936" s="99">
        <v>5203317.4173642201</v>
      </c>
      <c r="F936" s="99">
        <v>3261892.6434917985</v>
      </c>
      <c r="G936" s="99">
        <v>116180.68003835846</v>
      </c>
      <c r="H936" s="243">
        <v>1825244.093834063</v>
      </c>
    </row>
    <row r="937" spans="2:8" ht="22.5" x14ac:dyDescent="0.2">
      <c r="B937" s="393" t="s">
        <v>108</v>
      </c>
      <c r="C937" s="250">
        <f>+C938</f>
        <v>3883715.986658379</v>
      </c>
      <c r="D937" s="250">
        <f t="shared" ref="D937:H937" si="147">+D938</f>
        <v>1720540.8614081962</v>
      </c>
      <c r="E937" s="250">
        <f t="shared" si="147"/>
        <v>2163175.125250183</v>
      </c>
      <c r="F937" s="250">
        <f t="shared" si="147"/>
        <v>845356.70005244552</v>
      </c>
      <c r="G937" s="250">
        <f t="shared" si="147"/>
        <v>63511.733838793894</v>
      </c>
      <c r="H937" s="251">
        <f t="shared" si="147"/>
        <v>1254306.6913589437</v>
      </c>
    </row>
    <row r="938" spans="2:8" ht="22.5" x14ac:dyDescent="0.2">
      <c r="B938" s="267" t="s">
        <v>170</v>
      </c>
      <c r="C938" s="99">
        <v>3883715.986658379</v>
      </c>
      <c r="D938" s="99">
        <v>1720540.8614081962</v>
      </c>
      <c r="E938" s="99">
        <v>2163175.125250183</v>
      </c>
      <c r="F938" s="99">
        <v>845356.70005244552</v>
      </c>
      <c r="G938" s="99">
        <v>63511.733838793894</v>
      </c>
      <c r="H938" s="243">
        <v>1254306.6913589437</v>
      </c>
    </row>
    <row r="939" spans="2:8" x14ac:dyDescent="0.2">
      <c r="B939" s="393" t="s">
        <v>109</v>
      </c>
      <c r="C939" s="250">
        <f>+C940</f>
        <v>314522.00480605155</v>
      </c>
      <c r="D939" s="250">
        <f t="shared" ref="D939:H939" si="148">+D940</f>
        <v>0</v>
      </c>
      <c r="E939" s="250">
        <f t="shared" si="148"/>
        <v>314522.00480605155</v>
      </c>
      <c r="F939" s="250">
        <f t="shared" si="148"/>
        <v>314522.00480605155</v>
      </c>
      <c r="G939" s="250">
        <f t="shared" si="148"/>
        <v>0</v>
      </c>
      <c r="H939" s="251">
        <f t="shared" si="148"/>
        <v>0</v>
      </c>
    </row>
    <row r="940" spans="2:8" x14ac:dyDescent="0.2">
      <c r="B940" s="267" t="s">
        <v>171</v>
      </c>
      <c r="C940" s="99">
        <v>314522.00480605155</v>
      </c>
      <c r="D940" s="99">
        <v>0</v>
      </c>
      <c r="E940" s="99">
        <v>314522.00480605155</v>
      </c>
      <c r="F940" s="99">
        <v>314522.00480605155</v>
      </c>
      <c r="G940" s="99">
        <v>0</v>
      </c>
      <c r="H940" s="243">
        <v>0</v>
      </c>
    </row>
    <row r="941" spans="2:8" x14ac:dyDescent="0.2">
      <c r="B941" s="393" t="s">
        <v>81</v>
      </c>
      <c r="C941" s="250">
        <f t="shared" ref="C941:H941" si="149">+C939+C937+C935+C932+C930+C928+C926+C924+C922+C920+C918+C913+C910+C906+C902+C899+C878+C876+C870</f>
        <v>161664736.32689232</v>
      </c>
      <c r="D941" s="250">
        <f t="shared" si="149"/>
        <v>74465209.089497909</v>
      </c>
      <c r="E941" s="250">
        <f t="shared" si="149"/>
        <v>87199527.237394437</v>
      </c>
      <c r="F941" s="250">
        <f t="shared" si="149"/>
        <v>40247569.320418403</v>
      </c>
      <c r="G941" s="250">
        <f t="shared" si="149"/>
        <v>3376755.3459816361</v>
      </c>
      <c r="H941" s="251">
        <f t="shared" si="149"/>
        <v>43575202.570994407</v>
      </c>
    </row>
    <row r="942" spans="2:8" x14ac:dyDescent="0.2">
      <c r="B942" s="267"/>
      <c r="C942" s="99"/>
      <c r="D942" s="99"/>
      <c r="E942" s="99"/>
      <c r="F942" s="99"/>
      <c r="G942" s="99"/>
      <c r="H942" s="243"/>
    </row>
    <row r="943" spans="2:8" x14ac:dyDescent="0.2">
      <c r="B943" s="267" t="s">
        <v>59</v>
      </c>
      <c r="C943" s="99"/>
      <c r="D943" s="99"/>
      <c r="E943" s="99">
        <v>9233698.5379987303</v>
      </c>
      <c r="F943" s="99"/>
      <c r="G943" s="99"/>
      <c r="H943" s="243"/>
    </row>
    <row r="944" spans="2:8" x14ac:dyDescent="0.2">
      <c r="B944" s="267"/>
      <c r="C944" s="99"/>
      <c r="D944" s="99"/>
      <c r="E944" s="99"/>
      <c r="F944" s="99"/>
      <c r="G944" s="99"/>
      <c r="H944" s="243"/>
    </row>
    <row r="945" spans="2:8" x14ac:dyDescent="0.2">
      <c r="B945" s="393" t="s">
        <v>82</v>
      </c>
      <c r="C945" s="250"/>
      <c r="D945" s="250"/>
      <c r="E945" s="250">
        <f>+E941+E943</f>
        <v>96433225.775393173</v>
      </c>
      <c r="F945" s="250"/>
      <c r="G945" s="250"/>
      <c r="H945" s="251"/>
    </row>
    <row r="946" spans="2:8" x14ac:dyDescent="0.2">
      <c r="B946" s="399"/>
      <c r="C946" s="105"/>
      <c r="D946" s="105"/>
      <c r="E946" s="105"/>
      <c r="F946" s="105"/>
      <c r="G946" s="105"/>
      <c r="H946" s="226"/>
    </row>
    <row r="947" spans="2:8" x14ac:dyDescent="0.2">
      <c r="B947" s="350" t="s">
        <v>26</v>
      </c>
      <c r="C947" s="63"/>
      <c r="D947" s="63"/>
      <c r="E947" s="63"/>
      <c r="F947" s="63"/>
      <c r="G947" s="63"/>
      <c r="H947" s="351"/>
    </row>
    <row r="948" spans="2:8" x14ac:dyDescent="0.2">
      <c r="B948" s="215"/>
      <c r="C948" s="158"/>
      <c r="D948" s="158"/>
      <c r="E948" s="158"/>
      <c r="F948" s="158"/>
      <c r="G948" s="158"/>
      <c r="H948" s="197"/>
    </row>
    <row r="949" spans="2:8" x14ac:dyDescent="0.2">
      <c r="B949" s="215"/>
      <c r="C949" s="158"/>
      <c r="D949" s="158"/>
      <c r="E949" s="158"/>
      <c r="F949" s="158"/>
      <c r="G949" s="158"/>
      <c r="H949" s="197"/>
    </row>
    <row r="950" spans="2:8" x14ac:dyDescent="0.2">
      <c r="B950" s="367" t="s">
        <v>178</v>
      </c>
      <c r="C950" s="117"/>
      <c r="D950" s="117"/>
      <c r="E950" s="117"/>
      <c r="F950" s="117"/>
      <c r="G950" s="117"/>
      <c r="H950" s="291"/>
    </row>
    <row r="951" spans="2:8" s="85" customFormat="1" ht="32.25" customHeight="1" x14ac:dyDescent="0.2">
      <c r="B951" s="368" t="s">
        <v>243</v>
      </c>
      <c r="C951" s="369"/>
      <c r="D951" s="369"/>
      <c r="E951" s="369"/>
      <c r="F951" s="369"/>
      <c r="G951" s="369"/>
      <c r="H951" s="370"/>
    </row>
    <row r="952" spans="2:8" s="85" customFormat="1" ht="12.75" x14ac:dyDescent="0.2">
      <c r="B952" s="371" t="s">
        <v>25</v>
      </c>
      <c r="C952" s="126"/>
      <c r="D952" s="126"/>
      <c r="E952" s="90"/>
      <c r="F952" s="90"/>
      <c r="G952" s="126"/>
      <c r="H952" s="374"/>
    </row>
    <row r="953" spans="2:8" x14ac:dyDescent="0.2">
      <c r="B953" s="190"/>
      <c r="C953" s="21"/>
      <c r="D953" s="21"/>
      <c r="E953" s="21"/>
      <c r="F953" s="21"/>
      <c r="G953" s="21"/>
      <c r="H953" s="342" t="s">
        <v>97</v>
      </c>
    </row>
    <row r="954" spans="2:8" ht="56.25" x14ac:dyDescent="0.2">
      <c r="B954" s="428" t="s">
        <v>98</v>
      </c>
      <c r="C954" s="74" t="s">
        <v>54</v>
      </c>
      <c r="D954" s="74" t="s">
        <v>99</v>
      </c>
      <c r="E954" s="74" t="s">
        <v>100</v>
      </c>
      <c r="F954" s="74" t="s">
        <v>101</v>
      </c>
      <c r="G954" s="74" t="s">
        <v>102</v>
      </c>
      <c r="H954" s="431" t="s">
        <v>103</v>
      </c>
    </row>
    <row r="955" spans="2:8" x14ac:dyDescent="0.2">
      <c r="B955" s="388"/>
      <c r="C955" s="432"/>
      <c r="D955" s="432"/>
      <c r="E955" s="432"/>
      <c r="F955" s="432"/>
      <c r="G955" s="432"/>
      <c r="H955" s="433"/>
    </row>
    <row r="956" spans="2:8" x14ac:dyDescent="0.2">
      <c r="B956" s="393" t="s">
        <v>65</v>
      </c>
      <c r="C956" s="250">
        <f>SUM(C957:C961)</f>
        <v>1780323.572902123</v>
      </c>
      <c r="D956" s="250">
        <f t="shared" ref="D956:H956" si="150">SUM(D957:D961)</f>
        <v>966113.81622886308</v>
      </c>
      <c r="E956" s="250">
        <f t="shared" si="150"/>
        <v>814209.75667326001</v>
      </c>
      <c r="F956" s="250">
        <f t="shared" si="150"/>
        <v>112080.84048140635</v>
      </c>
      <c r="G956" s="250">
        <f t="shared" si="150"/>
        <v>3130.0894226408177</v>
      </c>
      <c r="H956" s="251">
        <f t="shared" si="150"/>
        <v>698998.82676921284</v>
      </c>
    </row>
    <row r="957" spans="2:8" x14ac:dyDescent="0.2">
      <c r="B957" s="270" t="s">
        <v>120</v>
      </c>
      <c r="C957" s="99">
        <v>109016.20717878765</v>
      </c>
      <c r="D957" s="99">
        <v>33064.863068344333</v>
      </c>
      <c r="E957" s="99">
        <v>75951.344110443315</v>
      </c>
      <c r="F957" s="99">
        <v>20514.185352765424</v>
      </c>
      <c r="G957" s="99">
        <v>256.67076637109261</v>
      </c>
      <c r="H957" s="243">
        <v>55180.4879913068</v>
      </c>
    </row>
    <row r="958" spans="2:8" x14ac:dyDescent="0.2">
      <c r="B958" s="270" t="s">
        <v>121</v>
      </c>
      <c r="C958" s="99">
        <v>1533255.3679092661</v>
      </c>
      <c r="D958" s="99">
        <v>867466.51266271283</v>
      </c>
      <c r="E958" s="99">
        <v>665788.85524655331</v>
      </c>
      <c r="F958" s="99">
        <v>50967.058379414164</v>
      </c>
      <c r="G958" s="99">
        <v>1439.1274033250293</v>
      </c>
      <c r="H958" s="243">
        <v>613382.66946381412</v>
      </c>
    </row>
    <row r="959" spans="2:8" x14ac:dyDescent="0.2">
      <c r="B959" s="270" t="s">
        <v>122</v>
      </c>
      <c r="C959" s="99">
        <v>112933.70994024987</v>
      </c>
      <c r="D959" s="99">
        <v>56363.672425319346</v>
      </c>
      <c r="E959" s="99">
        <v>56570.037514930526</v>
      </c>
      <c r="F959" s="99">
        <v>29814.49942422596</v>
      </c>
      <c r="G959" s="99">
        <v>1401.2653803557391</v>
      </c>
      <c r="H959" s="243">
        <v>25354.272710348825</v>
      </c>
    </row>
    <row r="960" spans="2:8" x14ac:dyDescent="0.2">
      <c r="B960" s="270" t="s">
        <v>123</v>
      </c>
      <c r="C960" s="99">
        <v>25036.707828627212</v>
      </c>
      <c r="D960" s="99">
        <v>9169.7752404780276</v>
      </c>
      <c r="E960" s="99">
        <v>15866.932588149184</v>
      </c>
      <c r="F960" s="99">
        <v>10770.244044789886</v>
      </c>
      <c r="G960" s="99">
        <v>33.025872588956538</v>
      </c>
      <c r="H960" s="243">
        <v>5063.6626707703417</v>
      </c>
    </row>
    <row r="961" spans="2:8" x14ac:dyDescent="0.2">
      <c r="B961" s="270" t="s">
        <v>124</v>
      </c>
      <c r="C961" s="99">
        <v>81.580045192217867</v>
      </c>
      <c r="D961" s="99">
        <v>48.992832008583292</v>
      </c>
      <c r="E961" s="99">
        <v>32.587213183634574</v>
      </c>
      <c r="F961" s="99">
        <v>14.853280210922073</v>
      </c>
      <c r="G961" s="99">
        <v>0</v>
      </c>
      <c r="H961" s="243">
        <v>17.733932972712502</v>
      </c>
    </row>
    <row r="962" spans="2:8" x14ac:dyDescent="0.2">
      <c r="B962" s="393" t="s">
        <v>66</v>
      </c>
      <c r="C962" s="250">
        <f>+C963</f>
        <v>152191.7099557484</v>
      </c>
      <c r="D962" s="250">
        <f t="shared" ref="D962:H962" si="151">+D963</f>
        <v>52765.666340574513</v>
      </c>
      <c r="E962" s="250">
        <f t="shared" si="151"/>
        <v>99426.043615173898</v>
      </c>
      <c r="F962" s="250">
        <f t="shared" si="151"/>
        <v>7709.3248621951152</v>
      </c>
      <c r="G962" s="250">
        <f t="shared" si="151"/>
        <v>1091.9658030075561</v>
      </c>
      <c r="H962" s="251">
        <f t="shared" si="151"/>
        <v>90624.752949971225</v>
      </c>
    </row>
    <row r="963" spans="2:8" x14ac:dyDescent="0.2">
      <c r="B963" s="270" t="s">
        <v>125</v>
      </c>
      <c r="C963" s="99">
        <v>152191.7099557484</v>
      </c>
      <c r="D963" s="99">
        <v>52765.666340574513</v>
      </c>
      <c r="E963" s="99">
        <v>99426.043615173898</v>
      </c>
      <c r="F963" s="99">
        <v>7709.3248621951152</v>
      </c>
      <c r="G963" s="99">
        <v>1091.9658030075561</v>
      </c>
      <c r="H963" s="243">
        <v>90624.752949971225</v>
      </c>
    </row>
    <row r="964" spans="2:8" x14ac:dyDescent="0.2">
      <c r="B964" s="393" t="s">
        <v>67</v>
      </c>
      <c r="C964" s="250">
        <f t="shared" ref="C964:H964" si="152">SUM(C965:C984)</f>
        <v>41330528.296036556</v>
      </c>
      <c r="D964" s="250">
        <f t="shared" si="152"/>
        <v>28108463.036327276</v>
      </c>
      <c r="E964" s="250">
        <f t="shared" si="152"/>
        <v>13222065.259709271</v>
      </c>
      <c r="F964" s="250">
        <f t="shared" si="152"/>
        <v>4819311.6800233228</v>
      </c>
      <c r="G964" s="250">
        <f t="shared" si="152"/>
        <v>434980.78793895472</v>
      </c>
      <c r="H964" s="251">
        <f t="shared" si="152"/>
        <v>7967772.7917469954</v>
      </c>
    </row>
    <row r="965" spans="2:8" x14ac:dyDescent="0.2">
      <c r="B965" s="390" t="s">
        <v>126</v>
      </c>
      <c r="C965" s="99">
        <v>14359923.603665525</v>
      </c>
      <c r="D965" s="99">
        <v>10909715.850112231</v>
      </c>
      <c r="E965" s="99">
        <v>3450207.7535532936</v>
      </c>
      <c r="F965" s="99">
        <v>1106102.2663095994</v>
      </c>
      <c r="G965" s="99">
        <v>103880.43512399314</v>
      </c>
      <c r="H965" s="243">
        <v>2240225.0521197012</v>
      </c>
    </row>
    <row r="966" spans="2:8" x14ac:dyDescent="0.2">
      <c r="B966" s="378" t="s">
        <v>127</v>
      </c>
      <c r="C966" s="99">
        <v>1451328.3656610961</v>
      </c>
      <c r="D966" s="99">
        <v>779076.79974686913</v>
      </c>
      <c r="E966" s="99">
        <v>672251.56591422693</v>
      </c>
      <c r="F966" s="99">
        <v>130935.97921859317</v>
      </c>
      <c r="G966" s="99">
        <v>25875.451325336904</v>
      </c>
      <c r="H966" s="243">
        <v>515440.13537029683</v>
      </c>
    </row>
    <row r="967" spans="2:8" x14ac:dyDescent="0.2">
      <c r="B967" s="378" t="s">
        <v>128</v>
      </c>
      <c r="C967" s="99">
        <v>451916.99583749246</v>
      </c>
      <c r="D967" s="99">
        <v>239751.15022187971</v>
      </c>
      <c r="E967" s="99">
        <v>212165.84561561275</v>
      </c>
      <c r="F967" s="99">
        <v>80871.99799072904</v>
      </c>
      <c r="G967" s="99">
        <v>7024.1375900246776</v>
      </c>
      <c r="H967" s="243">
        <v>124269.71003485902</v>
      </c>
    </row>
    <row r="968" spans="2:8" x14ac:dyDescent="0.2">
      <c r="B968" s="378" t="s">
        <v>129</v>
      </c>
      <c r="C968" s="99">
        <v>6532091.0443888158</v>
      </c>
      <c r="D968" s="99">
        <v>4009551.26509962</v>
      </c>
      <c r="E968" s="99">
        <v>2522539.7792891958</v>
      </c>
      <c r="F968" s="99">
        <v>1444801.5655656324</v>
      </c>
      <c r="G968" s="99">
        <v>77829.214309559597</v>
      </c>
      <c r="H968" s="243">
        <v>999908.9994140038</v>
      </c>
    </row>
    <row r="969" spans="2:8" ht="45" x14ac:dyDescent="0.2">
      <c r="B969" s="378" t="s">
        <v>130</v>
      </c>
      <c r="C969" s="99">
        <v>852085.79825127381</v>
      </c>
      <c r="D969" s="99">
        <v>556534.84783158475</v>
      </c>
      <c r="E969" s="99">
        <v>295550.95041968906</v>
      </c>
      <c r="F969" s="99">
        <v>181411.31456619813</v>
      </c>
      <c r="G969" s="99">
        <v>11005.178002516172</v>
      </c>
      <c r="H969" s="243">
        <v>103134.45785097477</v>
      </c>
    </row>
    <row r="970" spans="2:8" ht="33.75" x14ac:dyDescent="0.2">
      <c r="B970" s="378" t="s">
        <v>131</v>
      </c>
      <c r="C970" s="99">
        <v>651963.06434258271</v>
      </c>
      <c r="D970" s="99">
        <v>405060.78086552932</v>
      </c>
      <c r="E970" s="99">
        <v>246902.2834770534</v>
      </c>
      <c r="F970" s="99">
        <v>81097.02500683938</v>
      </c>
      <c r="G970" s="99">
        <v>7492.052860171415</v>
      </c>
      <c r="H970" s="243">
        <v>158313.20561004261</v>
      </c>
    </row>
    <row r="971" spans="2:8" x14ac:dyDescent="0.2">
      <c r="B971" s="378" t="s">
        <v>132</v>
      </c>
      <c r="C971" s="99">
        <v>882022.15033007169</v>
      </c>
      <c r="D971" s="99">
        <v>540534.69365125906</v>
      </c>
      <c r="E971" s="99">
        <v>341487.45667881262</v>
      </c>
      <c r="F971" s="99">
        <v>75009.310292247043</v>
      </c>
      <c r="G971" s="99">
        <v>7323.9484483645756</v>
      </c>
      <c r="H971" s="243">
        <v>259154.19793820102</v>
      </c>
    </row>
    <row r="972" spans="2:8" ht="22.5" x14ac:dyDescent="0.2">
      <c r="B972" s="378" t="s">
        <v>133</v>
      </c>
      <c r="C972" s="99">
        <v>757833.83875911438</v>
      </c>
      <c r="D972" s="99">
        <v>474868.33898296597</v>
      </c>
      <c r="E972" s="99">
        <v>282965.49977614841</v>
      </c>
      <c r="F972" s="99">
        <v>143034.25563581311</v>
      </c>
      <c r="G972" s="99">
        <v>16463.345659962957</v>
      </c>
      <c r="H972" s="243">
        <v>123467.89848037234</v>
      </c>
    </row>
    <row r="973" spans="2:8" ht="22.5" x14ac:dyDescent="0.2">
      <c r="B973" s="378" t="s">
        <v>134</v>
      </c>
      <c r="C973" s="99">
        <v>5216428.5644013006</v>
      </c>
      <c r="D973" s="99">
        <v>3878812.6404032544</v>
      </c>
      <c r="E973" s="99">
        <v>1337615.9239980462</v>
      </c>
      <c r="F973" s="99">
        <v>236125.28891513663</v>
      </c>
      <c r="G973" s="99">
        <v>41689.307232594743</v>
      </c>
      <c r="H973" s="243">
        <v>1059801.3278503148</v>
      </c>
    </row>
    <row r="974" spans="2:8" x14ac:dyDescent="0.2">
      <c r="B974" s="378" t="s">
        <v>135</v>
      </c>
      <c r="C974" s="99">
        <v>2413653.1145447451</v>
      </c>
      <c r="D974" s="99">
        <v>1518156.7542395198</v>
      </c>
      <c r="E974" s="99">
        <v>895496.36030522524</v>
      </c>
      <c r="F974" s="99">
        <v>287959.33395702351</v>
      </c>
      <c r="G974" s="99">
        <v>29995.673944833572</v>
      </c>
      <c r="H974" s="243">
        <v>577541.35240336822</v>
      </c>
    </row>
    <row r="975" spans="2:8" ht="22.5" x14ac:dyDescent="0.2">
      <c r="B975" s="378" t="s">
        <v>136</v>
      </c>
      <c r="C975" s="99">
        <v>507313.39594079967</v>
      </c>
      <c r="D975" s="99">
        <v>337134.0935090711</v>
      </c>
      <c r="E975" s="99">
        <v>170179.30243172857</v>
      </c>
      <c r="F975" s="99">
        <v>118674.97748102942</v>
      </c>
      <c r="G975" s="99">
        <v>9993.4892866799964</v>
      </c>
      <c r="H975" s="243">
        <v>41510.835664019163</v>
      </c>
    </row>
    <row r="976" spans="2:8" x14ac:dyDescent="0.2">
      <c r="B976" s="378" t="s">
        <v>137</v>
      </c>
      <c r="C976" s="99">
        <v>1267401.0945773253</v>
      </c>
      <c r="D976" s="99">
        <v>954672.05767391366</v>
      </c>
      <c r="E976" s="99">
        <v>312729.03690341162</v>
      </c>
      <c r="F976" s="99">
        <v>167917.45887241213</v>
      </c>
      <c r="G976" s="99">
        <v>19747.724738172376</v>
      </c>
      <c r="H976" s="243">
        <v>125063.85329282712</v>
      </c>
    </row>
    <row r="977" spans="2:8" x14ac:dyDescent="0.2">
      <c r="B977" s="378" t="s">
        <v>138</v>
      </c>
      <c r="C977" s="99">
        <v>658627.8252731238</v>
      </c>
      <c r="D977" s="99">
        <v>366732.45523743227</v>
      </c>
      <c r="E977" s="99">
        <v>291895.37003569154</v>
      </c>
      <c r="F977" s="99">
        <v>76996.505050716034</v>
      </c>
      <c r="G977" s="99">
        <v>5928.6628022322902</v>
      </c>
      <c r="H977" s="243">
        <v>208970.2021827432</v>
      </c>
    </row>
    <row r="978" spans="2:8" x14ac:dyDescent="0.2">
      <c r="B978" s="378" t="s">
        <v>139</v>
      </c>
      <c r="C978" s="99">
        <v>1868905.3733428356</v>
      </c>
      <c r="D978" s="99">
        <v>1061017.6882345118</v>
      </c>
      <c r="E978" s="99">
        <v>807887.68510832381</v>
      </c>
      <c r="F978" s="99">
        <v>177363.48758609756</v>
      </c>
      <c r="G978" s="99">
        <v>15589.833847130449</v>
      </c>
      <c r="H978" s="243">
        <v>614934.36367509584</v>
      </c>
    </row>
    <row r="979" spans="2:8" ht="22.5" x14ac:dyDescent="0.2">
      <c r="B979" s="378" t="s">
        <v>140</v>
      </c>
      <c r="C979" s="99">
        <v>1132721.0977267486</v>
      </c>
      <c r="D979" s="99">
        <v>608541.83445472573</v>
      </c>
      <c r="E979" s="99">
        <v>524179.26327202283</v>
      </c>
      <c r="F979" s="99">
        <v>213220.90487474957</v>
      </c>
      <c r="G979" s="99">
        <v>16642.779854251257</v>
      </c>
      <c r="H979" s="243">
        <v>294315.57854302198</v>
      </c>
    </row>
    <row r="980" spans="2:8" ht="45" x14ac:dyDescent="0.2">
      <c r="B980" s="378" t="s">
        <v>141</v>
      </c>
      <c r="C980" s="99">
        <v>1732317.1327466068</v>
      </c>
      <c r="D980" s="99">
        <v>1103881.2371235818</v>
      </c>
      <c r="E980" s="99">
        <v>628435.89562302502</v>
      </c>
      <c r="F980" s="99">
        <v>208438.96601881899</v>
      </c>
      <c r="G980" s="99">
        <v>29710.387087501633</v>
      </c>
      <c r="H980" s="243">
        <v>390286.54251670436</v>
      </c>
    </row>
    <row r="981" spans="2:8" x14ac:dyDescent="0.2">
      <c r="B981" s="378" t="s">
        <v>142</v>
      </c>
      <c r="C981" s="99">
        <v>203835.19517599564</v>
      </c>
      <c r="D981" s="99">
        <v>135457.49520822492</v>
      </c>
      <c r="E981" s="99">
        <v>68377.699967770721</v>
      </c>
      <c r="F981" s="99">
        <v>36991.137507404208</v>
      </c>
      <c r="G981" s="99">
        <v>3428.3120354612547</v>
      </c>
      <c r="H981" s="243">
        <v>27958.250424905258</v>
      </c>
    </row>
    <row r="982" spans="2:8" x14ac:dyDescent="0.2">
      <c r="B982" s="378" t="s">
        <v>143</v>
      </c>
      <c r="C982" s="99">
        <v>182703.7832887806</v>
      </c>
      <c r="D982" s="99">
        <v>107053.86170860846</v>
      </c>
      <c r="E982" s="99">
        <v>75649.921580172144</v>
      </c>
      <c r="F982" s="99">
        <v>21910.947755784644</v>
      </c>
      <c r="G982" s="99">
        <v>2416.6037114227611</v>
      </c>
      <c r="H982" s="243">
        <v>51322.370112964745</v>
      </c>
    </row>
    <row r="983" spans="2:8" x14ac:dyDescent="0.2">
      <c r="B983" s="378" t="s">
        <v>144</v>
      </c>
      <c r="C983" s="99">
        <v>20305.235138882988</v>
      </c>
      <c r="D983" s="99">
        <v>13881.0141790787</v>
      </c>
      <c r="E983" s="99">
        <v>6424.2209598042882</v>
      </c>
      <c r="F983" s="99">
        <v>1862.65131910642</v>
      </c>
      <c r="G983" s="99">
        <v>361.52086040663721</v>
      </c>
      <c r="H983" s="243">
        <v>4200.0487802912303</v>
      </c>
    </row>
    <row r="984" spans="2:8" x14ac:dyDescent="0.2">
      <c r="B984" s="269" t="s">
        <v>145</v>
      </c>
      <c r="C984" s="99">
        <v>187151.62264343098</v>
      </c>
      <c r="D984" s="99">
        <v>108028.17784341431</v>
      </c>
      <c r="E984" s="99">
        <v>79123.444800016674</v>
      </c>
      <c r="F984" s="99">
        <v>28586.306099391011</v>
      </c>
      <c r="G984" s="99">
        <v>2582.729218338291</v>
      </c>
      <c r="H984" s="243">
        <v>47954.409482287374</v>
      </c>
    </row>
    <row r="985" spans="2:8" x14ac:dyDescent="0.2">
      <c r="B985" s="398" t="s">
        <v>104</v>
      </c>
      <c r="C985" s="250">
        <f>+C986+C987</f>
        <v>4322884.4353962503</v>
      </c>
      <c r="D985" s="250">
        <f t="shared" ref="D985:H985" si="153">+D986+D987</f>
        <v>2154418.1497273711</v>
      </c>
      <c r="E985" s="250">
        <f t="shared" si="153"/>
        <v>2168466.2856688793</v>
      </c>
      <c r="F985" s="250">
        <f t="shared" si="153"/>
        <v>569279.6702045342</v>
      </c>
      <c r="G985" s="250">
        <f t="shared" si="153"/>
        <v>133595.31835900331</v>
      </c>
      <c r="H985" s="251">
        <f t="shared" si="153"/>
        <v>1465591.2971053417</v>
      </c>
    </row>
    <row r="986" spans="2:8" ht="22.5" x14ac:dyDescent="0.2">
      <c r="B986" s="270" t="s">
        <v>146</v>
      </c>
      <c r="C986" s="99">
        <v>3310527.2546234336</v>
      </c>
      <c r="D986" s="99">
        <v>1436286.4904776537</v>
      </c>
      <c r="E986" s="99">
        <v>1874240.7641457799</v>
      </c>
      <c r="F986" s="99">
        <v>508791.53776490025</v>
      </c>
      <c r="G986" s="99">
        <v>114058.20718178531</v>
      </c>
      <c r="H986" s="243">
        <v>1251391.0191990943</v>
      </c>
    </row>
    <row r="987" spans="2:8" x14ac:dyDescent="0.2">
      <c r="B987" s="270" t="s">
        <v>147</v>
      </c>
      <c r="C987" s="99">
        <v>1012357.1807728166</v>
      </c>
      <c r="D987" s="99">
        <v>718131.65924971725</v>
      </c>
      <c r="E987" s="99">
        <v>294225.52152309939</v>
      </c>
      <c r="F987" s="99">
        <v>60488.132439633984</v>
      </c>
      <c r="G987" s="99">
        <v>19537.111177218008</v>
      </c>
      <c r="H987" s="243">
        <v>214200.27790624741</v>
      </c>
    </row>
    <row r="988" spans="2:8" ht="22.5" x14ac:dyDescent="0.2">
      <c r="B988" s="271" t="s">
        <v>105</v>
      </c>
      <c r="C988" s="250">
        <f>+C989+C990+C991</f>
        <v>1434692.997590919</v>
      </c>
      <c r="D988" s="250">
        <f t="shared" ref="D988:H988" si="154">+D989+D990+D991</f>
        <v>616509.58623039024</v>
      </c>
      <c r="E988" s="250">
        <f t="shared" si="154"/>
        <v>818183.41136052879</v>
      </c>
      <c r="F988" s="250">
        <f t="shared" si="154"/>
        <v>249507.80082652034</v>
      </c>
      <c r="G988" s="250">
        <f t="shared" si="154"/>
        <v>47562.849849876475</v>
      </c>
      <c r="H988" s="251">
        <f t="shared" si="154"/>
        <v>521112.76068413199</v>
      </c>
    </row>
    <row r="989" spans="2:8" x14ac:dyDescent="0.2">
      <c r="B989" s="270" t="s">
        <v>148</v>
      </c>
      <c r="C989" s="99">
        <v>574194.67644361197</v>
      </c>
      <c r="D989" s="99">
        <v>202276.28328715876</v>
      </c>
      <c r="E989" s="99">
        <v>371918.39315645321</v>
      </c>
      <c r="F989" s="99">
        <v>111019.31009907942</v>
      </c>
      <c r="G989" s="99">
        <v>13169.800378206295</v>
      </c>
      <c r="H989" s="243">
        <v>247729.28267916749</v>
      </c>
    </row>
    <row r="990" spans="2:8" x14ac:dyDescent="0.2">
      <c r="B990" s="270" t="s">
        <v>149</v>
      </c>
      <c r="C990" s="99">
        <v>409758.62685301906</v>
      </c>
      <c r="D990" s="99">
        <v>74625.09518039778</v>
      </c>
      <c r="E990" s="99">
        <v>335133.53167262126</v>
      </c>
      <c r="F990" s="99">
        <v>45868.198128310825</v>
      </c>
      <c r="G990" s="99">
        <v>13879.710385923972</v>
      </c>
      <c r="H990" s="243">
        <v>275385.62315838644</v>
      </c>
    </row>
    <row r="991" spans="2:8" ht="22.5" x14ac:dyDescent="0.2">
      <c r="B991" s="270" t="s">
        <v>150</v>
      </c>
      <c r="C991" s="99">
        <v>450739.69429428811</v>
      </c>
      <c r="D991" s="99">
        <v>339608.20776283368</v>
      </c>
      <c r="E991" s="99">
        <v>111131.48653145443</v>
      </c>
      <c r="F991" s="99">
        <v>92620.292599130102</v>
      </c>
      <c r="G991" s="99">
        <v>20513.339085746207</v>
      </c>
      <c r="H991" s="243">
        <v>-2002.1451534218795</v>
      </c>
    </row>
    <row r="992" spans="2:8" x14ac:dyDescent="0.2">
      <c r="B992" s="271" t="s">
        <v>69</v>
      </c>
      <c r="C992" s="250">
        <f>+C993+C994+C995</f>
        <v>14376285.159943314</v>
      </c>
      <c r="D992" s="250">
        <f t="shared" ref="D992:H992" si="155">+D993+D994+D995</f>
        <v>7964240.3006175663</v>
      </c>
      <c r="E992" s="250">
        <f t="shared" si="155"/>
        <v>6412044.8593257479</v>
      </c>
      <c r="F992" s="250">
        <f t="shared" si="155"/>
        <v>1560001.9256641814</v>
      </c>
      <c r="G992" s="250">
        <f t="shared" si="155"/>
        <v>116504.72075488089</v>
      </c>
      <c r="H992" s="251">
        <f t="shared" si="155"/>
        <v>4735538.2129066866</v>
      </c>
    </row>
    <row r="993" spans="2:8" x14ac:dyDescent="0.2">
      <c r="B993" s="270" t="s">
        <v>151</v>
      </c>
      <c r="C993" s="99">
        <v>7289986.65427138</v>
      </c>
      <c r="D993" s="99">
        <v>3377203.2773669036</v>
      </c>
      <c r="E993" s="99">
        <v>3912783.3769044764</v>
      </c>
      <c r="F993" s="99">
        <v>698670.14137944917</v>
      </c>
      <c r="G993" s="99">
        <v>50222.421991436509</v>
      </c>
      <c r="H993" s="243">
        <v>3163890.8135335911</v>
      </c>
    </row>
    <row r="994" spans="2:8" x14ac:dyDescent="0.2">
      <c r="B994" s="270" t="s">
        <v>152</v>
      </c>
      <c r="C994" s="99">
        <v>1449137.2243792485</v>
      </c>
      <c r="D994" s="99">
        <v>1014383.2517455985</v>
      </c>
      <c r="E994" s="99">
        <v>434753.97263364994</v>
      </c>
      <c r="F994" s="99">
        <v>164476.60400413061</v>
      </c>
      <c r="G994" s="99">
        <v>15076.627033914507</v>
      </c>
      <c r="H994" s="243">
        <v>255200.74159560486</v>
      </c>
    </row>
    <row r="995" spans="2:8" ht="22.5" x14ac:dyDescent="0.2">
      <c r="B995" s="270" t="s">
        <v>153</v>
      </c>
      <c r="C995" s="99">
        <v>5637161.2812926862</v>
      </c>
      <c r="D995" s="99">
        <v>3572653.7715050643</v>
      </c>
      <c r="E995" s="99">
        <v>2064507.5097876219</v>
      </c>
      <c r="F995" s="99">
        <v>696855.18028060149</v>
      </c>
      <c r="G995" s="99">
        <v>51205.67172952988</v>
      </c>
      <c r="H995" s="243">
        <v>1316446.6577774903</v>
      </c>
    </row>
    <row r="996" spans="2:8" ht="22.5" x14ac:dyDescent="0.2">
      <c r="B996" s="271" t="s">
        <v>70</v>
      </c>
      <c r="C996" s="250">
        <f>SUM(C997:C998)</f>
        <v>27112950.434840105</v>
      </c>
      <c r="D996" s="250">
        <f t="shared" ref="D996:H996" si="156">SUM(D997:D998)</f>
        <v>10990786.348498113</v>
      </c>
      <c r="E996" s="250">
        <f t="shared" si="156"/>
        <v>16122164.086341992</v>
      </c>
      <c r="F996" s="250">
        <f t="shared" si="156"/>
        <v>6745565.0355525203</v>
      </c>
      <c r="G996" s="250">
        <f t="shared" si="156"/>
        <v>869558.73524490185</v>
      </c>
      <c r="H996" s="251">
        <f t="shared" si="156"/>
        <v>8507040.3155445699</v>
      </c>
    </row>
    <row r="997" spans="2:8" x14ac:dyDescent="0.2">
      <c r="B997" s="270" t="s">
        <v>154</v>
      </c>
      <c r="C997" s="99">
        <v>25630383.773094323</v>
      </c>
      <c r="D997" s="99">
        <v>10096207.017590621</v>
      </c>
      <c r="E997" s="99">
        <v>15534176.755503701</v>
      </c>
      <c r="F997" s="99">
        <v>6444803.6797591019</v>
      </c>
      <c r="G997" s="99">
        <v>853808.81747614057</v>
      </c>
      <c r="H997" s="243">
        <v>8235564.2582684588</v>
      </c>
    </row>
    <row r="998" spans="2:8" ht="22.5" x14ac:dyDescent="0.2">
      <c r="B998" s="270" t="s">
        <v>155</v>
      </c>
      <c r="C998" s="99">
        <v>1482566.6617457825</v>
      </c>
      <c r="D998" s="99">
        <v>894579.33090749127</v>
      </c>
      <c r="E998" s="99">
        <v>587987.33083829121</v>
      </c>
      <c r="F998" s="99">
        <v>300761.35579341865</v>
      </c>
      <c r="G998" s="99">
        <v>15749.917768761288</v>
      </c>
      <c r="H998" s="243">
        <v>271476.05727611127</v>
      </c>
    </row>
    <row r="999" spans="2:8" x14ac:dyDescent="0.2">
      <c r="B999" s="393" t="s">
        <v>71</v>
      </c>
      <c r="C999" s="250">
        <f>SUM(C1000:C1003)</f>
        <v>7949025.9582654051</v>
      </c>
      <c r="D999" s="250">
        <f t="shared" ref="D999:H999" si="157">SUM(D1000:D1003)</f>
        <v>3998990.6951506576</v>
      </c>
      <c r="E999" s="250">
        <f t="shared" si="157"/>
        <v>3950035.2631147481</v>
      </c>
      <c r="F999" s="250">
        <f t="shared" si="157"/>
        <v>1070694.8086913934</v>
      </c>
      <c r="G999" s="250">
        <f t="shared" si="157"/>
        <v>92878.808108349971</v>
      </c>
      <c r="H999" s="251">
        <f t="shared" si="157"/>
        <v>2786461.6463150042</v>
      </c>
    </row>
    <row r="1000" spans="2:8" x14ac:dyDescent="0.2">
      <c r="B1000" s="270" t="s">
        <v>156</v>
      </c>
      <c r="C1000" s="99">
        <v>5339460.374951723</v>
      </c>
      <c r="D1000" s="99">
        <v>2750184.9457552456</v>
      </c>
      <c r="E1000" s="99">
        <v>2589275.4291964774</v>
      </c>
      <c r="F1000" s="99">
        <v>580798.46067713702</v>
      </c>
      <c r="G1000" s="99">
        <v>52774.614046199691</v>
      </c>
      <c r="H1000" s="243">
        <v>1955702.3544731406</v>
      </c>
    </row>
    <row r="1001" spans="2:8" x14ac:dyDescent="0.2">
      <c r="B1001" s="270" t="s">
        <v>157</v>
      </c>
      <c r="C1001" s="99">
        <v>251583.3123704716</v>
      </c>
      <c r="D1001" s="99">
        <v>163533.02498551467</v>
      </c>
      <c r="E1001" s="99">
        <v>88050.28738495693</v>
      </c>
      <c r="F1001" s="99">
        <v>55652.267724237026</v>
      </c>
      <c r="G1001" s="99">
        <v>3642.011644019934</v>
      </c>
      <c r="H1001" s="243">
        <v>28756.008016699969</v>
      </c>
    </row>
    <row r="1002" spans="2:8" x14ac:dyDescent="0.2">
      <c r="B1002" s="270" t="s">
        <v>158</v>
      </c>
      <c r="C1002" s="99">
        <v>2099201.1965427892</v>
      </c>
      <c r="D1002" s="99">
        <v>933573.88728507305</v>
      </c>
      <c r="E1002" s="99">
        <v>1165627.3092577162</v>
      </c>
      <c r="F1002" s="99">
        <v>386975.66394185228</v>
      </c>
      <c r="G1002" s="99">
        <v>32194.226312644667</v>
      </c>
      <c r="H1002" s="243">
        <v>746457.41900321923</v>
      </c>
    </row>
    <row r="1003" spans="2:8" x14ac:dyDescent="0.2">
      <c r="B1003" s="270" t="s">
        <v>159</v>
      </c>
      <c r="C1003" s="99">
        <v>258781.07440042167</v>
      </c>
      <c r="D1003" s="99">
        <v>151698.83712482464</v>
      </c>
      <c r="E1003" s="99">
        <v>107082.23727559703</v>
      </c>
      <c r="F1003" s="99">
        <v>47268.416348166968</v>
      </c>
      <c r="G1003" s="99">
        <v>4267.956105485674</v>
      </c>
      <c r="H1003" s="243">
        <v>55545.864821944386</v>
      </c>
    </row>
    <row r="1004" spans="2:8" x14ac:dyDescent="0.2">
      <c r="B1004" s="393" t="s">
        <v>72</v>
      </c>
      <c r="C1004" s="250">
        <f>+C1005</f>
        <v>12551720.009175913</v>
      </c>
      <c r="D1004" s="250">
        <f t="shared" ref="D1004:H1004" si="158">+D1005</f>
        <v>6621419.5347855752</v>
      </c>
      <c r="E1004" s="250">
        <f t="shared" si="158"/>
        <v>5930300.4743903382</v>
      </c>
      <c r="F1004" s="250">
        <f t="shared" si="158"/>
        <v>2147498.3481225376</v>
      </c>
      <c r="G1004" s="250">
        <f t="shared" si="158"/>
        <v>140452.54100722485</v>
      </c>
      <c r="H1004" s="251">
        <f t="shared" si="158"/>
        <v>3642349.5852605756</v>
      </c>
    </row>
    <row r="1005" spans="2:8" x14ac:dyDescent="0.2">
      <c r="B1005" s="270" t="s">
        <v>160</v>
      </c>
      <c r="C1005" s="99">
        <v>12551720.009175913</v>
      </c>
      <c r="D1005" s="99">
        <v>6621419.5347855752</v>
      </c>
      <c r="E1005" s="99">
        <v>5930300.4743903382</v>
      </c>
      <c r="F1005" s="99">
        <v>2147498.3481225376</v>
      </c>
      <c r="G1005" s="99">
        <v>140452.54100722485</v>
      </c>
      <c r="H1005" s="243">
        <v>3642349.5852605756</v>
      </c>
    </row>
    <row r="1006" spans="2:8" x14ac:dyDescent="0.2">
      <c r="B1006" s="398" t="s">
        <v>73</v>
      </c>
      <c r="C1006" s="250">
        <f>+C1007</f>
        <v>8407062.4699253757</v>
      </c>
      <c r="D1006" s="250">
        <f t="shared" ref="D1006:H1006" si="159">+D1007</f>
        <v>4908678.8051989628</v>
      </c>
      <c r="E1006" s="250">
        <f t="shared" si="159"/>
        <v>3498383.6647264129</v>
      </c>
      <c r="F1006" s="250">
        <f t="shared" si="159"/>
        <v>3046943.363503444</v>
      </c>
      <c r="G1006" s="250">
        <f t="shared" si="159"/>
        <v>250509.99519315347</v>
      </c>
      <c r="H1006" s="251">
        <f t="shared" si="159"/>
        <v>200930.30602981537</v>
      </c>
    </row>
    <row r="1007" spans="2:8" x14ac:dyDescent="0.2">
      <c r="B1007" s="270" t="s">
        <v>161</v>
      </c>
      <c r="C1007" s="99">
        <v>8407062.4699253757</v>
      </c>
      <c r="D1007" s="99">
        <v>4908678.8051989628</v>
      </c>
      <c r="E1007" s="99">
        <v>3498383.6647264129</v>
      </c>
      <c r="F1007" s="99">
        <v>3046943.363503444</v>
      </c>
      <c r="G1007" s="99">
        <v>250509.99519315347</v>
      </c>
      <c r="H1007" s="243">
        <v>200930.30602981537</v>
      </c>
    </row>
    <row r="1008" spans="2:8" x14ac:dyDescent="0.2">
      <c r="B1008" s="393" t="s">
        <v>74</v>
      </c>
      <c r="C1008" s="250">
        <f>+C1009</f>
        <v>14967112.698218334</v>
      </c>
      <c r="D1008" s="250">
        <f t="shared" ref="D1008:H1008" si="160">+D1009</f>
        <v>5780787.1662909687</v>
      </c>
      <c r="E1008" s="250">
        <f t="shared" si="160"/>
        <v>9186325.5319273658</v>
      </c>
      <c r="F1008" s="250">
        <f t="shared" si="160"/>
        <v>3795844.4821834406</v>
      </c>
      <c r="G1008" s="250">
        <f t="shared" si="160"/>
        <v>305152.07046734024</v>
      </c>
      <c r="H1008" s="251">
        <f t="shared" si="160"/>
        <v>5085328.9792765854</v>
      </c>
    </row>
    <row r="1009" spans="2:8" x14ac:dyDescent="0.2">
      <c r="B1009" s="270" t="s">
        <v>162</v>
      </c>
      <c r="C1009" s="99">
        <v>14967112.698218334</v>
      </c>
      <c r="D1009" s="99">
        <v>5780787.1662909687</v>
      </c>
      <c r="E1009" s="99">
        <v>9186325.5319273658</v>
      </c>
      <c r="F1009" s="99">
        <v>3795844.4821834406</v>
      </c>
      <c r="G1009" s="99">
        <v>305152.07046734024</v>
      </c>
      <c r="H1009" s="243">
        <v>5085328.9792765854</v>
      </c>
    </row>
    <row r="1010" spans="2:8" x14ac:dyDescent="0.2">
      <c r="B1010" s="393" t="s">
        <v>85</v>
      </c>
      <c r="C1010" s="250">
        <f>+C1011</f>
        <v>11330685.227827674</v>
      </c>
      <c r="D1010" s="250">
        <f t="shared" ref="D1010:H1010" si="161">+D1011</f>
        <v>1283615.027535127</v>
      </c>
      <c r="E1010" s="250">
        <f t="shared" si="161"/>
        <v>10047070.200292546</v>
      </c>
      <c r="F1010" s="250">
        <f t="shared" si="161"/>
        <v>263810.3023162781</v>
      </c>
      <c r="G1010" s="250">
        <f t="shared" si="161"/>
        <v>768549.33372324682</v>
      </c>
      <c r="H1010" s="251">
        <f t="shared" si="161"/>
        <v>9014710.564253021</v>
      </c>
    </row>
    <row r="1011" spans="2:8" x14ac:dyDescent="0.2">
      <c r="B1011" s="270" t="s">
        <v>163</v>
      </c>
      <c r="C1011" s="99">
        <v>11330685.227827674</v>
      </c>
      <c r="D1011" s="99">
        <v>1283615.027535127</v>
      </c>
      <c r="E1011" s="99">
        <v>10047070.200292546</v>
      </c>
      <c r="F1011" s="99">
        <v>263810.3023162781</v>
      </c>
      <c r="G1011" s="99">
        <v>768549.33372324682</v>
      </c>
      <c r="H1011" s="243">
        <v>9014710.564253021</v>
      </c>
    </row>
    <row r="1012" spans="2:8" x14ac:dyDescent="0.2">
      <c r="B1012" s="393" t="s">
        <v>106</v>
      </c>
      <c r="C1012" s="250">
        <f>+C1013</f>
        <v>9885136.1594408918</v>
      </c>
      <c r="D1012" s="250">
        <f t="shared" ref="D1012:H1012" si="162">+D1013</f>
        <v>3283580.6299226927</v>
      </c>
      <c r="E1012" s="250">
        <f t="shared" si="162"/>
        <v>6601555.5295181992</v>
      </c>
      <c r="F1012" s="250">
        <f t="shared" si="162"/>
        <v>2913898.2565540886</v>
      </c>
      <c r="G1012" s="250">
        <f t="shared" si="162"/>
        <v>251978.28635817426</v>
      </c>
      <c r="H1012" s="251">
        <f t="shared" si="162"/>
        <v>3435678.9866059362</v>
      </c>
    </row>
    <row r="1013" spans="2:8" x14ac:dyDescent="0.2">
      <c r="B1013" s="267" t="s">
        <v>164</v>
      </c>
      <c r="C1013" s="99">
        <v>9885136.1594408918</v>
      </c>
      <c r="D1013" s="99">
        <v>3283580.6299226927</v>
      </c>
      <c r="E1013" s="99">
        <v>6601555.5295181992</v>
      </c>
      <c r="F1013" s="99">
        <v>2913898.2565540886</v>
      </c>
      <c r="G1013" s="99">
        <v>251978.28635817426</v>
      </c>
      <c r="H1013" s="243">
        <v>3435678.9866059362</v>
      </c>
    </row>
    <row r="1014" spans="2:8" x14ac:dyDescent="0.2">
      <c r="B1014" s="393" t="s">
        <v>107</v>
      </c>
      <c r="C1014" s="250">
        <f>+C1015</f>
        <v>10414146.678472837</v>
      </c>
      <c r="D1014" s="250">
        <f t="shared" ref="D1014:H1014" si="163">+D1015</f>
        <v>2598835.9952391209</v>
      </c>
      <c r="E1014" s="250">
        <f t="shared" si="163"/>
        <v>7815310.6832337165</v>
      </c>
      <c r="F1014" s="250">
        <f t="shared" si="163"/>
        <v>6981631.2843957134</v>
      </c>
      <c r="G1014" s="250">
        <f t="shared" si="163"/>
        <v>186019.69668087704</v>
      </c>
      <c r="H1014" s="251">
        <f t="shared" si="163"/>
        <v>647659.70215712616</v>
      </c>
    </row>
    <row r="1015" spans="2:8" x14ac:dyDescent="0.2">
      <c r="B1015" s="267" t="s">
        <v>165</v>
      </c>
      <c r="C1015" s="99">
        <v>10414146.678472837</v>
      </c>
      <c r="D1015" s="99">
        <v>2598835.9952391209</v>
      </c>
      <c r="E1015" s="99">
        <v>7815310.6832337165</v>
      </c>
      <c r="F1015" s="99">
        <v>6981631.2843957134</v>
      </c>
      <c r="G1015" s="99">
        <v>186019.69668087704</v>
      </c>
      <c r="H1015" s="243">
        <v>647659.70215712616</v>
      </c>
    </row>
    <row r="1016" spans="2:8" ht="22.5" x14ac:dyDescent="0.2">
      <c r="B1016" s="393" t="s">
        <v>77</v>
      </c>
      <c r="C1016" s="250">
        <f>+C1017</f>
        <v>8248975.7035034858</v>
      </c>
      <c r="D1016" s="250">
        <f t="shared" ref="D1016:H1016" si="164">+D1017</f>
        <v>3056035.1036479124</v>
      </c>
      <c r="E1016" s="250">
        <f t="shared" si="164"/>
        <v>5192940.5998555738</v>
      </c>
      <c r="F1016" s="250">
        <f t="shared" si="164"/>
        <v>4452862.371455308</v>
      </c>
      <c r="G1016" s="250">
        <f t="shared" si="164"/>
        <v>129042.99110371085</v>
      </c>
      <c r="H1016" s="251">
        <f t="shared" si="164"/>
        <v>611035.23729655496</v>
      </c>
    </row>
    <row r="1017" spans="2:8" ht="22.5" x14ac:dyDescent="0.2">
      <c r="B1017" s="267" t="s">
        <v>166</v>
      </c>
      <c r="C1017" s="99">
        <v>8248975.7035034858</v>
      </c>
      <c r="D1017" s="99">
        <v>3056035.1036479124</v>
      </c>
      <c r="E1017" s="99">
        <v>5192940.5998555738</v>
      </c>
      <c r="F1017" s="99">
        <v>4452862.371455308</v>
      </c>
      <c r="G1017" s="99">
        <v>129042.99110371085</v>
      </c>
      <c r="H1017" s="243">
        <v>611035.23729655496</v>
      </c>
    </row>
    <row r="1018" spans="2:8" x14ac:dyDescent="0.2">
      <c r="B1018" s="393" t="s">
        <v>78</v>
      </c>
      <c r="C1018" s="250">
        <f>+C1019+C1020</f>
        <v>5149138.1019301824</v>
      </c>
      <c r="D1018" s="250">
        <f t="shared" ref="D1018:H1018" si="165">+D1019+D1020</f>
        <v>1588816.7897224426</v>
      </c>
      <c r="E1018" s="250">
        <f t="shared" si="165"/>
        <v>3560321.3122077398</v>
      </c>
      <c r="F1018" s="250">
        <f t="shared" si="165"/>
        <v>3217734.1704598498</v>
      </c>
      <c r="G1018" s="250">
        <f t="shared" si="165"/>
        <v>95846.161091372283</v>
      </c>
      <c r="H1018" s="251">
        <f t="shared" si="165"/>
        <v>246740.98065651773</v>
      </c>
    </row>
    <row r="1019" spans="2:8" x14ac:dyDescent="0.2">
      <c r="B1019" s="267" t="s">
        <v>167</v>
      </c>
      <c r="C1019" s="99">
        <v>1745009.5731393034</v>
      </c>
      <c r="D1019" s="99">
        <v>458332.50241755403</v>
      </c>
      <c r="E1019" s="99">
        <v>1286677.0707217492</v>
      </c>
      <c r="F1019" s="99">
        <v>1077265.9522202192</v>
      </c>
      <c r="G1019" s="99">
        <v>48702.475176985943</v>
      </c>
      <c r="H1019" s="243">
        <v>160708.64332454407</v>
      </c>
    </row>
    <row r="1020" spans="2:8" x14ac:dyDescent="0.2">
      <c r="B1020" s="267" t="s">
        <v>168</v>
      </c>
      <c r="C1020" s="99">
        <v>3404128.5287908791</v>
      </c>
      <c r="D1020" s="99">
        <v>1130484.2873048887</v>
      </c>
      <c r="E1020" s="99">
        <v>2273644.2414859906</v>
      </c>
      <c r="F1020" s="99">
        <v>2140468.2182396306</v>
      </c>
      <c r="G1020" s="99">
        <v>47143.68591438634</v>
      </c>
      <c r="H1020" s="243">
        <v>86032.337331973671</v>
      </c>
    </row>
    <row r="1021" spans="2:8" ht="22.5" x14ac:dyDescent="0.2">
      <c r="B1021" s="393" t="s">
        <v>79</v>
      </c>
      <c r="C1021" s="250">
        <f>+C1022</f>
        <v>11365585.077919751</v>
      </c>
      <c r="D1021" s="250">
        <f t="shared" ref="D1021:H1021" si="166">+D1022</f>
        <v>5602736.694930112</v>
      </c>
      <c r="E1021" s="250">
        <f t="shared" si="166"/>
        <v>5762848.3829896394</v>
      </c>
      <c r="F1021" s="250">
        <f t="shared" si="166"/>
        <v>3718240.1256422303</v>
      </c>
      <c r="G1021" s="250">
        <f t="shared" si="166"/>
        <v>136926.26646759806</v>
      </c>
      <c r="H1021" s="251">
        <f t="shared" si="166"/>
        <v>1907681.9908798111</v>
      </c>
    </row>
    <row r="1022" spans="2:8" x14ac:dyDescent="0.2">
      <c r="B1022" s="267" t="s">
        <v>169</v>
      </c>
      <c r="C1022" s="99">
        <v>11365585.077919751</v>
      </c>
      <c r="D1022" s="99">
        <v>5602736.694930112</v>
      </c>
      <c r="E1022" s="99">
        <v>5762848.3829896394</v>
      </c>
      <c r="F1022" s="99">
        <v>3718240.1256422303</v>
      </c>
      <c r="G1022" s="99">
        <v>136926.26646759806</v>
      </c>
      <c r="H1022" s="243">
        <v>1907681.9908798111</v>
      </c>
    </row>
    <row r="1023" spans="2:8" ht="22.5" x14ac:dyDescent="0.2">
      <c r="B1023" s="393" t="s">
        <v>108</v>
      </c>
      <c r="C1023" s="250">
        <f>+C1024</f>
        <v>5468309.7331962921</v>
      </c>
      <c r="D1023" s="250">
        <f t="shared" ref="D1023:H1023" si="167">+D1024</f>
        <v>2423669.9319685181</v>
      </c>
      <c r="E1023" s="250">
        <f t="shared" si="167"/>
        <v>3044639.801227774</v>
      </c>
      <c r="F1023" s="250">
        <f t="shared" si="167"/>
        <v>1226083.9488563712</v>
      </c>
      <c r="G1023" s="250">
        <f t="shared" si="167"/>
        <v>95239.972014673083</v>
      </c>
      <c r="H1023" s="251">
        <f t="shared" si="167"/>
        <v>1723315.8803567297</v>
      </c>
    </row>
    <row r="1024" spans="2:8" ht="22.5" x14ac:dyDescent="0.2">
      <c r="B1024" s="267" t="s">
        <v>170</v>
      </c>
      <c r="C1024" s="99">
        <v>5468309.7331962921</v>
      </c>
      <c r="D1024" s="99">
        <v>2423669.9319685181</v>
      </c>
      <c r="E1024" s="99">
        <v>3044639.801227774</v>
      </c>
      <c r="F1024" s="99">
        <v>1226083.9488563712</v>
      </c>
      <c r="G1024" s="99">
        <v>95239.972014673083</v>
      </c>
      <c r="H1024" s="243">
        <v>1723315.8803567297</v>
      </c>
    </row>
    <row r="1025" spans="2:8" x14ac:dyDescent="0.2">
      <c r="B1025" s="393" t="s">
        <v>109</v>
      </c>
      <c r="C1025" s="250">
        <f>+C1026</f>
        <v>384307.11332927563</v>
      </c>
      <c r="D1025" s="250">
        <f t="shared" ref="D1025:H1025" si="168">+D1026</f>
        <v>0</v>
      </c>
      <c r="E1025" s="250">
        <f t="shared" si="168"/>
        <v>384307.11332927563</v>
      </c>
      <c r="F1025" s="250">
        <f t="shared" si="168"/>
        <v>384307.11332927563</v>
      </c>
      <c r="G1025" s="250">
        <f t="shared" si="168"/>
        <v>0</v>
      </c>
      <c r="H1025" s="251">
        <f t="shared" si="168"/>
        <v>0</v>
      </c>
    </row>
    <row r="1026" spans="2:8" x14ac:dyDescent="0.2">
      <c r="B1026" s="267" t="s">
        <v>171</v>
      </c>
      <c r="C1026" s="99">
        <v>384307.11332927563</v>
      </c>
      <c r="D1026" s="99">
        <v>0</v>
      </c>
      <c r="E1026" s="99">
        <v>384307.11332927563</v>
      </c>
      <c r="F1026" s="99">
        <v>384307.11332927563</v>
      </c>
      <c r="G1026" s="99">
        <v>0</v>
      </c>
      <c r="H1026" s="243">
        <v>0</v>
      </c>
    </row>
    <row r="1027" spans="2:8" x14ac:dyDescent="0.2">
      <c r="B1027" s="393" t="s">
        <v>81</v>
      </c>
      <c r="C1027" s="250">
        <f t="shared" ref="C1027:H1027" si="169">+C1025+C1023+C1021+C1018+C1016+C1014+C1012+C1010+C1008+C1006+C1004+C999+C996+C992+C988+C985+C964+C962+C956</f>
        <v>196631061.53787044</v>
      </c>
      <c r="D1027" s="250">
        <f t="shared" si="169"/>
        <v>92000463.278362244</v>
      </c>
      <c r="E1027" s="250">
        <f t="shared" si="169"/>
        <v>104630598.25950819</v>
      </c>
      <c r="F1027" s="250">
        <f t="shared" si="169"/>
        <v>47283004.853124611</v>
      </c>
      <c r="G1027" s="250">
        <f t="shared" si="169"/>
        <v>4059020.5895889867</v>
      </c>
      <c r="H1027" s="251">
        <f t="shared" si="169"/>
        <v>53288572.816794589</v>
      </c>
    </row>
    <row r="1028" spans="2:8" x14ac:dyDescent="0.2">
      <c r="B1028" s="267"/>
      <c r="C1028" s="99"/>
      <c r="D1028" s="99"/>
      <c r="E1028" s="99"/>
      <c r="F1028" s="99"/>
      <c r="G1028" s="99"/>
      <c r="H1028" s="243"/>
    </row>
    <row r="1029" spans="2:8" x14ac:dyDescent="0.2">
      <c r="B1029" s="267" t="s">
        <v>59</v>
      </c>
      <c r="C1029" s="99"/>
      <c r="D1029" s="99"/>
      <c r="E1029" s="99">
        <v>12311557.755438734</v>
      </c>
      <c r="F1029" s="99"/>
      <c r="G1029" s="99"/>
      <c r="H1029" s="243"/>
    </row>
    <row r="1030" spans="2:8" x14ac:dyDescent="0.2">
      <c r="B1030" s="267"/>
      <c r="C1030" s="99"/>
      <c r="D1030" s="99"/>
      <c r="E1030" s="99"/>
      <c r="F1030" s="99"/>
      <c r="G1030" s="99"/>
      <c r="H1030" s="243"/>
    </row>
    <row r="1031" spans="2:8" x14ac:dyDescent="0.2">
      <c r="B1031" s="393" t="s">
        <v>82</v>
      </c>
      <c r="C1031" s="250"/>
      <c r="D1031" s="250"/>
      <c r="E1031" s="250">
        <f>+E1027+E1029</f>
        <v>116942156.01494692</v>
      </c>
      <c r="F1031" s="250"/>
      <c r="G1031" s="250"/>
      <c r="H1031" s="251"/>
    </row>
    <row r="1032" spans="2:8" x14ac:dyDescent="0.2">
      <c r="B1032" s="399"/>
      <c r="C1032" s="260"/>
      <c r="D1032" s="260"/>
      <c r="E1032" s="260"/>
      <c r="F1032" s="260"/>
      <c r="G1032" s="260"/>
      <c r="H1032" s="261"/>
    </row>
    <row r="1033" spans="2:8" x14ac:dyDescent="0.2">
      <c r="B1033" s="350" t="s">
        <v>26</v>
      </c>
      <c r="C1033" s="63"/>
      <c r="D1033" s="63"/>
      <c r="E1033" s="63"/>
      <c r="F1033" s="63"/>
      <c r="G1033" s="63"/>
      <c r="H1033" s="351"/>
    </row>
    <row r="1034" spans="2:8" x14ac:dyDescent="0.2">
      <c r="B1034" s="215" t="s">
        <v>28</v>
      </c>
      <c r="C1034" s="250"/>
      <c r="D1034" s="250"/>
      <c r="E1034" s="105"/>
      <c r="F1034" s="250"/>
      <c r="G1034" s="250"/>
      <c r="H1034" s="226"/>
    </row>
    <row r="1035" spans="2:8" x14ac:dyDescent="0.2">
      <c r="B1035" s="190"/>
      <c r="C1035" s="21"/>
      <c r="D1035" s="21"/>
      <c r="E1035" s="21"/>
      <c r="F1035" s="21"/>
      <c r="G1035" s="21"/>
      <c r="H1035" s="191"/>
    </row>
    <row r="1036" spans="2:8" x14ac:dyDescent="0.2">
      <c r="B1036" s="190"/>
      <c r="C1036" s="21"/>
      <c r="D1036" s="21"/>
      <c r="E1036" s="21"/>
      <c r="F1036" s="21"/>
      <c r="G1036" s="21"/>
      <c r="H1036" s="191"/>
    </row>
    <row r="1037" spans="2:8" x14ac:dyDescent="0.2">
      <c r="B1037" s="367" t="s">
        <v>179</v>
      </c>
      <c r="C1037" s="117"/>
      <c r="D1037" s="117"/>
      <c r="E1037" s="117"/>
      <c r="F1037" s="117"/>
      <c r="G1037" s="117"/>
      <c r="H1037" s="291"/>
    </row>
    <row r="1038" spans="2:8" ht="30" customHeight="1" x14ac:dyDescent="0.2">
      <c r="B1038" s="368" t="s">
        <v>243</v>
      </c>
      <c r="C1038" s="369"/>
      <c r="D1038" s="369"/>
      <c r="E1038" s="369"/>
      <c r="F1038" s="369"/>
      <c r="G1038" s="369"/>
      <c r="H1038" s="370"/>
    </row>
    <row r="1039" spans="2:8" x14ac:dyDescent="0.2">
      <c r="B1039" s="371" t="s">
        <v>201</v>
      </c>
      <c r="C1039" s="126"/>
      <c r="D1039" s="126"/>
      <c r="E1039" s="90"/>
      <c r="F1039" s="90"/>
      <c r="G1039" s="126"/>
      <c r="H1039" s="374"/>
    </row>
    <row r="1040" spans="2:8" x14ac:dyDescent="0.2">
      <c r="B1040" s="338"/>
      <c r="C1040" s="143"/>
      <c r="D1040" s="143"/>
      <c r="E1040" s="143"/>
      <c r="F1040" s="143"/>
      <c r="G1040" s="143"/>
      <c r="H1040" s="342" t="s">
        <v>97</v>
      </c>
    </row>
    <row r="1041" spans="2:8" ht="56.25" x14ac:dyDescent="0.2">
      <c r="B1041" s="428" t="s">
        <v>98</v>
      </c>
      <c r="C1041" s="74" t="s">
        <v>54</v>
      </c>
      <c r="D1041" s="74" t="s">
        <v>99</v>
      </c>
      <c r="E1041" s="74" t="s">
        <v>100</v>
      </c>
      <c r="F1041" s="74" t="s">
        <v>101</v>
      </c>
      <c r="G1041" s="74" t="s">
        <v>102</v>
      </c>
      <c r="H1041" s="431" t="s">
        <v>103</v>
      </c>
    </row>
    <row r="1042" spans="2:8" x14ac:dyDescent="0.2">
      <c r="B1042" s="388"/>
      <c r="C1042" s="432"/>
      <c r="D1042" s="432"/>
      <c r="E1042" s="432"/>
      <c r="F1042" s="432"/>
      <c r="G1042" s="432"/>
      <c r="H1042" s="433"/>
    </row>
    <row r="1043" spans="2:8" x14ac:dyDescent="0.2">
      <c r="B1043" s="393" t="s">
        <v>65</v>
      </c>
      <c r="C1043" s="250">
        <f>SUM(C1044:C1048)</f>
        <v>1545620.0616539808</v>
      </c>
      <c r="D1043" s="250">
        <f t="shared" ref="D1043:H1043" si="170">SUM(D1044:D1048)</f>
        <v>840304.08933053399</v>
      </c>
      <c r="E1043" s="250">
        <f t="shared" si="170"/>
        <v>705315.97232344677</v>
      </c>
      <c r="F1043" s="250">
        <f t="shared" si="170"/>
        <v>114609.83093438286</v>
      </c>
      <c r="G1043" s="250">
        <f t="shared" si="170"/>
        <v>3053.9545090835973</v>
      </c>
      <c r="H1043" s="251">
        <f t="shared" si="170"/>
        <v>587652.18687998038</v>
      </c>
    </row>
    <row r="1044" spans="2:8" x14ac:dyDescent="0.2">
      <c r="B1044" s="270" t="s">
        <v>120</v>
      </c>
      <c r="C1044" s="99">
        <v>69990.435162874273</v>
      </c>
      <c r="D1044" s="99">
        <v>26107.641706771425</v>
      </c>
      <c r="E1044" s="99">
        <v>43882.793456102852</v>
      </c>
      <c r="F1044" s="99">
        <v>16778.004050490068</v>
      </c>
      <c r="G1044" s="99">
        <v>275.12363304897184</v>
      </c>
      <c r="H1044" s="243">
        <v>26829.665772563814</v>
      </c>
    </row>
    <row r="1045" spans="2:8" x14ac:dyDescent="0.2">
      <c r="B1045" s="270" t="s">
        <v>121</v>
      </c>
      <c r="C1045" s="99">
        <v>1331002.8352516945</v>
      </c>
      <c r="D1045" s="99">
        <v>754036.59471743181</v>
      </c>
      <c r="E1045" s="99">
        <v>576966.24053426273</v>
      </c>
      <c r="F1045" s="99">
        <v>54912.045225923132</v>
      </c>
      <c r="G1045" s="99">
        <v>1398.5708043437048</v>
      </c>
      <c r="H1045" s="243">
        <v>520655.62450399587</v>
      </c>
    </row>
    <row r="1046" spans="2:8" x14ac:dyDescent="0.2">
      <c r="B1046" s="270" t="s">
        <v>122</v>
      </c>
      <c r="C1046" s="99">
        <v>117485.10698339129</v>
      </c>
      <c r="D1046" s="99">
        <v>50055.870498360891</v>
      </c>
      <c r="E1046" s="99">
        <v>67429.2364850304</v>
      </c>
      <c r="F1046" s="99">
        <v>31016.0682436153</v>
      </c>
      <c r="G1046" s="99">
        <v>1368.2148972198349</v>
      </c>
      <c r="H1046" s="243">
        <v>35044.953344195266</v>
      </c>
    </row>
    <row r="1047" spans="2:8" x14ac:dyDescent="0.2">
      <c r="B1047" s="270" t="s">
        <v>123</v>
      </c>
      <c r="C1047" s="99">
        <v>27066.477256020789</v>
      </c>
      <c r="D1047" s="99">
        <v>10055.31939296872</v>
      </c>
      <c r="E1047" s="99">
        <v>17011.157863052067</v>
      </c>
      <c r="F1047" s="99">
        <v>11886.483609309698</v>
      </c>
      <c r="G1047" s="99">
        <v>12.045174471085563</v>
      </c>
      <c r="H1047" s="243">
        <v>5112.6290792712834</v>
      </c>
    </row>
    <row r="1048" spans="2:8" x14ac:dyDescent="0.2">
      <c r="B1048" s="270" t="s">
        <v>124</v>
      </c>
      <c r="C1048" s="99">
        <v>75.207000000000008</v>
      </c>
      <c r="D1048" s="99">
        <v>48.663015001244972</v>
      </c>
      <c r="E1048" s="99">
        <v>26.543984998755036</v>
      </c>
      <c r="F1048" s="99">
        <v>17.2298050446696</v>
      </c>
      <c r="G1048" s="99">
        <v>0</v>
      </c>
      <c r="H1048" s="243">
        <v>9.3141799540854358</v>
      </c>
    </row>
    <row r="1049" spans="2:8" x14ac:dyDescent="0.2">
      <c r="B1049" s="393" t="s">
        <v>66</v>
      </c>
      <c r="C1049" s="250">
        <f>+C1050</f>
        <v>164785.94489654151</v>
      </c>
      <c r="D1049" s="250">
        <f t="shared" ref="D1049:H1049" si="171">+D1050</f>
        <v>77207.36715553049</v>
      </c>
      <c r="E1049" s="250">
        <f t="shared" si="171"/>
        <v>87578.577741011017</v>
      </c>
      <c r="F1049" s="250">
        <f t="shared" si="171"/>
        <v>11688.624734784666</v>
      </c>
      <c r="G1049" s="250">
        <f t="shared" si="171"/>
        <v>1553.9276972820953</v>
      </c>
      <c r="H1049" s="251">
        <f t="shared" si="171"/>
        <v>74336.025308944256</v>
      </c>
    </row>
    <row r="1050" spans="2:8" x14ac:dyDescent="0.2">
      <c r="B1050" s="270" t="s">
        <v>125</v>
      </c>
      <c r="C1050" s="99">
        <v>164785.94489654151</v>
      </c>
      <c r="D1050" s="99">
        <v>77207.36715553049</v>
      </c>
      <c r="E1050" s="99">
        <v>87578.577741011017</v>
      </c>
      <c r="F1050" s="99">
        <v>11688.624734784666</v>
      </c>
      <c r="G1050" s="99">
        <v>1553.9276972820953</v>
      </c>
      <c r="H1050" s="243">
        <v>74336.025308944256</v>
      </c>
    </row>
    <row r="1051" spans="2:8" x14ac:dyDescent="0.2">
      <c r="B1051" s="393" t="s">
        <v>67</v>
      </c>
      <c r="C1051" s="250">
        <f t="shared" ref="C1051:H1051" si="172">SUM(C1052:C1071)</f>
        <v>41594229.157008089</v>
      </c>
      <c r="D1051" s="250">
        <f t="shared" si="172"/>
        <v>28191358.003941305</v>
      </c>
      <c r="E1051" s="250">
        <f t="shared" si="172"/>
        <v>13402871.153066786</v>
      </c>
      <c r="F1051" s="250">
        <f t="shared" si="172"/>
        <v>5629427.2551338226</v>
      </c>
      <c r="G1051" s="250">
        <f t="shared" si="172"/>
        <v>462252.27995749324</v>
      </c>
      <c r="H1051" s="251">
        <f t="shared" si="172"/>
        <v>7311191.617975466</v>
      </c>
    </row>
    <row r="1052" spans="2:8" x14ac:dyDescent="0.2">
      <c r="B1052" s="390" t="s">
        <v>126</v>
      </c>
      <c r="C1052" s="99">
        <v>15690436.97739365</v>
      </c>
      <c r="D1052" s="99">
        <v>11835841.668877142</v>
      </c>
      <c r="E1052" s="99">
        <v>3854595.308516508</v>
      </c>
      <c r="F1052" s="99">
        <v>1395125.6855917878</v>
      </c>
      <c r="G1052" s="99">
        <v>122977.74160531702</v>
      </c>
      <c r="H1052" s="243">
        <v>2336491.8813194027</v>
      </c>
    </row>
    <row r="1053" spans="2:8" x14ac:dyDescent="0.2">
      <c r="B1053" s="378" t="s">
        <v>127</v>
      </c>
      <c r="C1053" s="99">
        <v>372031.4530463327</v>
      </c>
      <c r="D1053" s="99">
        <v>191365.96034498303</v>
      </c>
      <c r="E1053" s="99">
        <v>180665.49270134966</v>
      </c>
      <c r="F1053" s="99">
        <v>37216.255130361365</v>
      </c>
      <c r="G1053" s="99">
        <v>6902.9750582631495</v>
      </c>
      <c r="H1053" s="243">
        <v>136546.26251272517</v>
      </c>
    </row>
    <row r="1054" spans="2:8" x14ac:dyDescent="0.2">
      <c r="B1054" s="378" t="s">
        <v>128</v>
      </c>
      <c r="C1054" s="99">
        <v>573809.32698135765</v>
      </c>
      <c r="D1054" s="99">
        <v>316374.69963036058</v>
      </c>
      <c r="E1054" s="99">
        <v>257434.62735099706</v>
      </c>
      <c r="F1054" s="99">
        <v>120928.5540331524</v>
      </c>
      <c r="G1054" s="99">
        <v>9858.2175531033263</v>
      </c>
      <c r="H1054" s="243">
        <v>126647.85576474133</v>
      </c>
    </row>
    <row r="1055" spans="2:8" x14ac:dyDescent="0.2">
      <c r="B1055" s="378" t="s">
        <v>129</v>
      </c>
      <c r="C1055" s="99">
        <v>6805015.0728652719</v>
      </c>
      <c r="D1055" s="99">
        <v>4044294.2788197105</v>
      </c>
      <c r="E1055" s="99">
        <v>2760720.7940455615</v>
      </c>
      <c r="F1055" s="99">
        <v>1651371.6431888021</v>
      </c>
      <c r="G1055" s="99">
        <v>83493.749814966519</v>
      </c>
      <c r="H1055" s="243">
        <v>1025855.4010417929</v>
      </c>
    </row>
    <row r="1056" spans="2:8" ht="45" x14ac:dyDescent="0.2">
      <c r="B1056" s="378" t="s">
        <v>130</v>
      </c>
      <c r="C1056" s="99">
        <v>821032.77503205882</v>
      </c>
      <c r="D1056" s="99">
        <v>522251.07238794025</v>
      </c>
      <c r="E1056" s="99">
        <v>298781.70264411857</v>
      </c>
      <c r="F1056" s="99">
        <v>196804.86366337826</v>
      </c>
      <c r="G1056" s="99">
        <v>11205.809337184721</v>
      </c>
      <c r="H1056" s="243">
        <v>90771.029643555594</v>
      </c>
    </row>
    <row r="1057" spans="2:8" ht="33.75" x14ac:dyDescent="0.2">
      <c r="B1057" s="378" t="s">
        <v>131</v>
      </c>
      <c r="C1057" s="99">
        <v>609456.38775045867</v>
      </c>
      <c r="D1057" s="99">
        <v>383560.84595519595</v>
      </c>
      <c r="E1057" s="99">
        <v>225895.54179526272</v>
      </c>
      <c r="F1057" s="99">
        <v>83457.538753791145</v>
      </c>
      <c r="G1057" s="99">
        <v>7236.6269260560812</v>
      </c>
      <c r="H1057" s="243">
        <v>135201.37611541551</v>
      </c>
    </row>
    <row r="1058" spans="2:8" x14ac:dyDescent="0.2">
      <c r="B1058" s="378" t="s">
        <v>132</v>
      </c>
      <c r="C1058" s="99">
        <v>889141.78215185087</v>
      </c>
      <c r="D1058" s="99">
        <v>572269.33385819115</v>
      </c>
      <c r="E1058" s="99">
        <v>316872.44829365972</v>
      </c>
      <c r="F1058" s="99">
        <v>91396.42188955142</v>
      </c>
      <c r="G1058" s="99">
        <v>8375.9485520226572</v>
      </c>
      <c r="H1058" s="243">
        <v>217100.07785208564</v>
      </c>
    </row>
    <row r="1059" spans="2:8" ht="22.5" x14ac:dyDescent="0.2">
      <c r="B1059" s="378" t="s">
        <v>133</v>
      </c>
      <c r="C1059" s="99">
        <v>694590.94761127548</v>
      </c>
      <c r="D1059" s="99">
        <v>416285.71373101952</v>
      </c>
      <c r="E1059" s="99">
        <v>278305.23388025595</v>
      </c>
      <c r="F1059" s="99">
        <v>149003.89150927361</v>
      </c>
      <c r="G1059" s="99">
        <v>16097.200302661333</v>
      </c>
      <c r="H1059" s="243">
        <v>113204.142068321</v>
      </c>
    </row>
    <row r="1060" spans="2:8" ht="22.5" x14ac:dyDescent="0.2">
      <c r="B1060" s="378" t="s">
        <v>134</v>
      </c>
      <c r="C1060" s="99">
        <v>4588055.4439363098</v>
      </c>
      <c r="D1060" s="99">
        <v>3347508.3188038655</v>
      </c>
      <c r="E1060" s="99">
        <v>1240547.1251324443</v>
      </c>
      <c r="F1060" s="99">
        <v>218348.19236471085</v>
      </c>
      <c r="G1060" s="99">
        <v>36183.158758046819</v>
      </c>
      <c r="H1060" s="243">
        <v>986015.77400968666</v>
      </c>
    </row>
    <row r="1061" spans="2:8" x14ac:dyDescent="0.2">
      <c r="B1061" s="378" t="s">
        <v>135</v>
      </c>
      <c r="C1061" s="99">
        <v>2255461.4249471077</v>
      </c>
      <c r="D1061" s="99">
        <v>1445797.1227507775</v>
      </c>
      <c r="E1061" s="99">
        <v>809664.30219633016</v>
      </c>
      <c r="F1061" s="99">
        <v>340403.89017696248</v>
      </c>
      <c r="G1061" s="99">
        <v>33281.023911390774</v>
      </c>
      <c r="H1061" s="243">
        <v>435979.38810797688</v>
      </c>
    </row>
    <row r="1062" spans="2:8" ht="22.5" x14ac:dyDescent="0.2">
      <c r="B1062" s="378" t="s">
        <v>136</v>
      </c>
      <c r="C1062" s="99">
        <v>695190.66969919426</v>
      </c>
      <c r="D1062" s="99">
        <v>416811.55163518299</v>
      </c>
      <c r="E1062" s="99">
        <v>278379.11806401127</v>
      </c>
      <c r="F1062" s="99">
        <v>182124.69813470403</v>
      </c>
      <c r="G1062" s="99">
        <v>14394.664230342796</v>
      </c>
      <c r="H1062" s="243">
        <v>81859.755698964451</v>
      </c>
    </row>
    <row r="1063" spans="2:8" x14ac:dyDescent="0.2">
      <c r="B1063" s="378" t="s">
        <v>137</v>
      </c>
      <c r="C1063" s="99">
        <v>1311987.0988465154</v>
      </c>
      <c r="D1063" s="99">
        <v>951473.85090581083</v>
      </c>
      <c r="E1063" s="99">
        <v>360513.24794070458</v>
      </c>
      <c r="F1063" s="99">
        <v>205877.66290679874</v>
      </c>
      <c r="G1063" s="99">
        <v>22725.065412737244</v>
      </c>
      <c r="H1063" s="243">
        <v>131910.51962116858</v>
      </c>
    </row>
    <row r="1064" spans="2:8" x14ac:dyDescent="0.2">
      <c r="B1064" s="378" t="s">
        <v>138</v>
      </c>
      <c r="C1064" s="99">
        <v>787395.26977898343</v>
      </c>
      <c r="D1064" s="99">
        <v>408950.81162971846</v>
      </c>
      <c r="E1064" s="99">
        <v>378444.45814926497</v>
      </c>
      <c r="F1064" s="99">
        <v>97576.520953011059</v>
      </c>
      <c r="G1064" s="99">
        <v>7051.8938746691019</v>
      </c>
      <c r="H1064" s="243">
        <v>273816.04332158482</v>
      </c>
    </row>
    <row r="1065" spans="2:8" x14ac:dyDescent="0.2">
      <c r="B1065" s="378" t="s">
        <v>139</v>
      </c>
      <c r="C1065" s="99">
        <v>2015620.749565684</v>
      </c>
      <c r="D1065" s="99">
        <v>1310224.0871580821</v>
      </c>
      <c r="E1065" s="99">
        <v>705396.66240760195</v>
      </c>
      <c r="F1065" s="99">
        <v>263812.93402903678</v>
      </c>
      <c r="G1065" s="99">
        <v>21764.467775628738</v>
      </c>
      <c r="H1065" s="243">
        <v>419819.26060293644</v>
      </c>
    </row>
    <row r="1066" spans="2:8" ht="22.5" x14ac:dyDescent="0.2">
      <c r="B1066" s="378" t="s">
        <v>140</v>
      </c>
      <c r="C1066" s="99">
        <v>1087724.6454210996</v>
      </c>
      <c r="D1066" s="99">
        <v>565717.64163439826</v>
      </c>
      <c r="E1066" s="99">
        <v>522007.00378670136</v>
      </c>
      <c r="F1066" s="99">
        <v>238752.5253264698</v>
      </c>
      <c r="G1066" s="99">
        <v>17491.16598424366</v>
      </c>
      <c r="H1066" s="243">
        <v>265763.31247598788</v>
      </c>
    </row>
    <row r="1067" spans="2:8" ht="45" x14ac:dyDescent="0.2">
      <c r="B1067" s="378" t="s">
        <v>141</v>
      </c>
      <c r="C1067" s="99">
        <v>1742998.8168530667</v>
      </c>
      <c r="D1067" s="99">
        <v>1075601.5478097422</v>
      </c>
      <c r="E1067" s="99">
        <v>667397.26904332452</v>
      </c>
      <c r="F1067" s="99">
        <v>243144.48489112055</v>
      </c>
      <c r="G1067" s="99">
        <v>32528.836076122752</v>
      </c>
      <c r="H1067" s="243">
        <v>391723.94807608117</v>
      </c>
    </row>
    <row r="1068" spans="2:8" x14ac:dyDescent="0.2">
      <c r="B1068" s="378" t="s">
        <v>142</v>
      </c>
      <c r="C1068" s="99">
        <v>211749.20052305827</v>
      </c>
      <c r="D1068" s="99">
        <v>129640.57412411745</v>
      </c>
      <c r="E1068" s="99">
        <v>82108.626398940818</v>
      </c>
      <c r="F1068" s="99">
        <v>45217.804057111316</v>
      </c>
      <c r="G1068" s="99">
        <v>3933.3883330955937</v>
      </c>
      <c r="H1068" s="243">
        <v>32957.434008733908</v>
      </c>
    </row>
    <row r="1069" spans="2:8" x14ac:dyDescent="0.2">
      <c r="B1069" s="378" t="s">
        <v>143</v>
      </c>
      <c r="C1069" s="99">
        <v>177151.80482266398</v>
      </c>
      <c r="D1069" s="99">
        <v>105629.67232723988</v>
      </c>
      <c r="E1069" s="99">
        <v>71522.132495424099</v>
      </c>
      <c r="F1069" s="99">
        <v>25514.380461911886</v>
      </c>
      <c r="G1069" s="99">
        <v>2641.216507269593</v>
      </c>
      <c r="H1069" s="243">
        <v>43366.535526242616</v>
      </c>
    </row>
    <row r="1070" spans="2:8" x14ac:dyDescent="0.2">
      <c r="B1070" s="378" t="s">
        <v>144</v>
      </c>
      <c r="C1070" s="99">
        <v>41939.574078934689</v>
      </c>
      <c r="D1070" s="99">
        <v>28447.450576203952</v>
      </c>
      <c r="E1070" s="99">
        <v>13492.123502730738</v>
      </c>
      <c r="F1070" s="99">
        <v>4448.101962099945</v>
      </c>
      <c r="G1070" s="99">
        <v>810.31006290138862</v>
      </c>
      <c r="H1070" s="243">
        <v>8233.7114777294046</v>
      </c>
    </row>
    <row r="1071" spans="2:8" x14ac:dyDescent="0.2">
      <c r="B1071" s="269" t="s">
        <v>145</v>
      </c>
      <c r="C1071" s="99">
        <v>223439.73570321358</v>
      </c>
      <c r="D1071" s="99">
        <v>123311.80098162168</v>
      </c>
      <c r="E1071" s="99">
        <v>100127.9347215919</v>
      </c>
      <c r="F1071" s="99">
        <v>38901.206109788189</v>
      </c>
      <c r="G1071" s="99">
        <v>3298.8198814699304</v>
      </c>
      <c r="H1071" s="243">
        <v>57927.90873033378</v>
      </c>
    </row>
    <row r="1072" spans="2:8" x14ac:dyDescent="0.2">
      <c r="B1072" s="398" t="s">
        <v>104</v>
      </c>
      <c r="C1072" s="250">
        <f>+C1073+C1074</f>
        <v>4973827.3812350668</v>
      </c>
      <c r="D1072" s="250">
        <f t="shared" ref="D1072:H1072" si="173">+D1073+D1074</f>
        <v>2467823.9736872818</v>
      </c>
      <c r="E1072" s="250">
        <f t="shared" si="173"/>
        <v>2506003.4075477854</v>
      </c>
      <c r="F1072" s="250">
        <f t="shared" si="173"/>
        <v>651666.6770388314</v>
      </c>
      <c r="G1072" s="250">
        <f t="shared" si="173"/>
        <v>163742.14124042718</v>
      </c>
      <c r="H1072" s="251">
        <f t="shared" si="173"/>
        <v>1690594.5892685268</v>
      </c>
    </row>
    <row r="1073" spans="2:8" ht="22.5" x14ac:dyDescent="0.2">
      <c r="B1073" s="270" t="s">
        <v>146</v>
      </c>
      <c r="C1073" s="99">
        <v>3883864.6731084306</v>
      </c>
      <c r="D1073" s="99">
        <v>1692912.9223702948</v>
      </c>
      <c r="E1073" s="99">
        <v>2190951.7507381355</v>
      </c>
      <c r="F1073" s="99">
        <v>583323.95715433965</v>
      </c>
      <c r="G1073" s="99">
        <v>143023.69744890856</v>
      </c>
      <c r="H1073" s="243">
        <v>1464604.0961348873</v>
      </c>
    </row>
    <row r="1074" spans="2:8" x14ac:dyDescent="0.2">
      <c r="B1074" s="270" t="s">
        <v>147</v>
      </c>
      <c r="C1074" s="99">
        <v>1089962.7081266367</v>
      </c>
      <c r="D1074" s="99">
        <v>774911.05131698679</v>
      </c>
      <c r="E1074" s="99">
        <v>315051.6568096499</v>
      </c>
      <c r="F1074" s="99">
        <v>68342.719884491729</v>
      </c>
      <c r="G1074" s="99">
        <v>20718.443791518639</v>
      </c>
      <c r="H1074" s="243">
        <v>225990.49313363954</v>
      </c>
    </row>
    <row r="1075" spans="2:8" ht="22.5" x14ac:dyDescent="0.2">
      <c r="B1075" s="271" t="s">
        <v>105</v>
      </c>
      <c r="C1075" s="250">
        <f>+C1076+C1077+C1078</f>
        <v>1611522.018214683</v>
      </c>
      <c r="D1075" s="250">
        <f t="shared" ref="D1075:H1075" si="174">+D1076+D1077+D1078</f>
        <v>682066.93553112703</v>
      </c>
      <c r="E1075" s="250">
        <f t="shared" si="174"/>
        <v>929455.08268355613</v>
      </c>
      <c r="F1075" s="250">
        <f t="shared" si="174"/>
        <v>275325.86028461973</v>
      </c>
      <c r="G1075" s="250">
        <f t="shared" si="174"/>
        <v>53548.243143310632</v>
      </c>
      <c r="H1075" s="251">
        <f t="shared" si="174"/>
        <v>600580.97925562575</v>
      </c>
    </row>
    <row r="1076" spans="2:8" x14ac:dyDescent="0.2">
      <c r="B1076" s="270" t="s">
        <v>148</v>
      </c>
      <c r="C1076" s="99">
        <v>635779.30847517122</v>
      </c>
      <c r="D1076" s="99">
        <v>210294.44689801469</v>
      </c>
      <c r="E1076" s="99">
        <v>425484.86157715652</v>
      </c>
      <c r="F1076" s="99">
        <v>129150.27388035376</v>
      </c>
      <c r="G1076" s="99">
        <v>14379.728961687606</v>
      </c>
      <c r="H1076" s="243">
        <v>281954.85873511515</v>
      </c>
    </row>
    <row r="1077" spans="2:8" x14ac:dyDescent="0.2">
      <c r="B1077" s="270" t="s">
        <v>149</v>
      </c>
      <c r="C1077" s="99">
        <v>462140.29272267595</v>
      </c>
      <c r="D1077" s="99">
        <v>76857.082028087912</v>
      </c>
      <c r="E1077" s="99">
        <v>385283.21069458802</v>
      </c>
      <c r="F1077" s="99">
        <v>53369.652757362259</v>
      </c>
      <c r="G1077" s="99">
        <v>15157.856887446102</v>
      </c>
      <c r="H1077" s="243">
        <v>316755.70104977972</v>
      </c>
    </row>
    <row r="1078" spans="2:8" ht="22.5" x14ac:dyDescent="0.2">
      <c r="B1078" s="270" t="s">
        <v>150</v>
      </c>
      <c r="C1078" s="99">
        <v>513602.417016836</v>
      </c>
      <c r="D1078" s="99">
        <v>394915.40660502436</v>
      </c>
      <c r="E1078" s="99">
        <v>118687.01041181164</v>
      </c>
      <c r="F1078" s="99">
        <v>92805.933646903723</v>
      </c>
      <c r="G1078" s="99">
        <v>24010.657294176926</v>
      </c>
      <c r="H1078" s="243">
        <v>1870.4194707309944</v>
      </c>
    </row>
    <row r="1079" spans="2:8" x14ac:dyDescent="0.2">
      <c r="B1079" s="271" t="s">
        <v>69</v>
      </c>
      <c r="C1079" s="250">
        <f>+C1080+C1081+C1082</f>
        <v>17971152.560411297</v>
      </c>
      <c r="D1079" s="250">
        <f t="shared" ref="D1079:H1079" si="175">+D1080+D1081+D1082</f>
        <v>8921739.599576395</v>
      </c>
      <c r="E1079" s="250">
        <f t="shared" si="175"/>
        <v>9049412.9608348981</v>
      </c>
      <c r="F1079" s="250">
        <f t="shared" si="175"/>
        <v>1931431.4924282646</v>
      </c>
      <c r="G1079" s="250">
        <f t="shared" si="175"/>
        <v>141491.5897653561</v>
      </c>
      <c r="H1079" s="251">
        <f t="shared" si="175"/>
        <v>6976489.8786412785</v>
      </c>
    </row>
    <row r="1080" spans="2:8" x14ac:dyDescent="0.2">
      <c r="B1080" s="270" t="s">
        <v>151</v>
      </c>
      <c r="C1080" s="99">
        <v>9803531.160068702</v>
      </c>
      <c r="D1080" s="99">
        <v>4250595.3219667552</v>
      </c>
      <c r="E1080" s="99">
        <v>5552935.8381019467</v>
      </c>
      <c r="F1080" s="99">
        <v>936534.30483451788</v>
      </c>
      <c r="G1080" s="99">
        <v>65907.98112657282</v>
      </c>
      <c r="H1080" s="243">
        <v>4550493.5521408562</v>
      </c>
    </row>
    <row r="1081" spans="2:8" x14ac:dyDescent="0.2">
      <c r="B1081" s="270" t="s">
        <v>152</v>
      </c>
      <c r="C1081" s="99">
        <v>1997840.993118397</v>
      </c>
      <c r="D1081" s="99">
        <v>1177387.9033918129</v>
      </c>
      <c r="E1081" s="99">
        <v>820453.08972658403</v>
      </c>
      <c r="F1081" s="99">
        <v>226498.9758319954</v>
      </c>
      <c r="G1081" s="99">
        <v>20304.242163949228</v>
      </c>
      <c r="H1081" s="243">
        <v>573649.87173063948</v>
      </c>
    </row>
    <row r="1082" spans="2:8" ht="22.5" x14ac:dyDescent="0.2">
      <c r="B1082" s="270" t="s">
        <v>153</v>
      </c>
      <c r="C1082" s="99">
        <v>6169780.407224196</v>
      </c>
      <c r="D1082" s="99">
        <v>3493756.3742178278</v>
      </c>
      <c r="E1082" s="99">
        <v>2676024.0330063682</v>
      </c>
      <c r="F1082" s="99">
        <v>768398.2117617511</v>
      </c>
      <c r="G1082" s="99">
        <v>55279.36647483406</v>
      </c>
      <c r="H1082" s="243">
        <v>1852346.454769783</v>
      </c>
    </row>
    <row r="1083" spans="2:8" ht="22.5" x14ac:dyDescent="0.2">
      <c r="B1083" s="271" t="s">
        <v>70</v>
      </c>
      <c r="C1083" s="250">
        <f>SUM(C1084:C1085)</f>
        <v>28928470.638320517</v>
      </c>
      <c r="D1083" s="250">
        <f t="shared" ref="D1083:H1083" si="176">SUM(D1084:D1085)</f>
        <v>12307561.766995611</v>
      </c>
      <c r="E1083" s="250">
        <f t="shared" si="176"/>
        <v>16620908.871324908</v>
      </c>
      <c r="F1083" s="250">
        <f t="shared" si="176"/>
        <v>8371393.5731388554</v>
      </c>
      <c r="G1083" s="250">
        <f t="shared" si="176"/>
        <v>1013141.3140281485</v>
      </c>
      <c r="H1083" s="251">
        <f t="shared" si="176"/>
        <v>7236373.9841579031</v>
      </c>
    </row>
    <row r="1084" spans="2:8" x14ac:dyDescent="0.2">
      <c r="B1084" s="270" t="s">
        <v>154</v>
      </c>
      <c r="C1084" s="99">
        <v>27166146.519664925</v>
      </c>
      <c r="D1084" s="99">
        <v>11362921.962311523</v>
      </c>
      <c r="E1084" s="99">
        <v>15803224.557353402</v>
      </c>
      <c r="F1084" s="99">
        <v>8001770.799943842</v>
      </c>
      <c r="G1084" s="99">
        <v>994974.04369389405</v>
      </c>
      <c r="H1084" s="243">
        <v>6806479.713715665</v>
      </c>
    </row>
    <row r="1085" spans="2:8" ht="22.5" x14ac:dyDescent="0.2">
      <c r="B1085" s="270" t="s">
        <v>155</v>
      </c>
      <c r="C1085" s="99">
        <v>1762324.1186555934</v>
      </c>
      <c r="D1085" s="99">
        <v>944639.80468408694</v>
      </c>
      <c r="E1085" s="99">
        <v>817684.31397150643</v>
      </c>
      <c r="F1085" s="99">
        <v>369622.77319501358</v>
      </c>
      <c r="G1085" s="99">
        <v>18167.27033425443</v>
      </c>
      <c r="H1085" s="243">
        <v>429894.27044223843</v>
      </c>
    </row>
    <row r="1086" spans="2:8" x14ac:dyDescent="0.2">
      <c r="B1086" s="393" t="s">
        <v>71</v>
      </c>
      <c r="C1086" s="250">
        <f>SUM(C1087:C1090)</f>
        <v>8561357.658634508</v>
      </c>
      <c r="D1086" s="250">
        <f t="shared" ref="D1086:H1086" si="177">SUM(D1087:D1090)</f>
        <v>4291450.0763614476</v>
      </c>
      <c r="E1086" s="250">
        <f t="shared" si="177"/>
        <v>4269907.5822730605</v>
      </c>
      <c r="F1086" s="250">
        <f t="shared" si="177"/>
        <v>1202837.2509216582</v>
      </c>
      <c r="G1086" s="250">
        <f t="shared" si="177"/>
        <v>99676.079120309922</v>
      </c>
      <c r="H1086" s="251">
        <f t="shared" si="177"/>
        <v>2967394.2522310927</v>
      </c>
    </row>
    <row r="1087" spans="2:8" x14ac:dyDescent="0.2">
      <c r="B1087" s="270" t="s">
        <v>156</v>
      </c>
      <c r="C1087" s="99">
        <v>5865203.3937651925</v>
      </c>
      <c r="D1087" s="99">
        <v>3019241.5524345273</v>
      </c>
      <c r="E1087" s="99">
        <v>2845961.8413306652</v>
      </c>
      <c r="F1087" s="99">
        <v>678586.25077962619</v>
      </c>
      <c r="G1087" s="99">
        <v>57873.449104098938</v>
      </c>
      <c r="H1087" s="243">
        <v>2109502.1414469401</v>
      </c>
    </row>
    <row r="1088" spans="2:8" x14ac:dyDescent="0.2">
      <c r="B1088" s="270" t="s">
        <v>157</v>
      </c>
      <c r="C1088" s="99">
        <v>226572.25048301631</v>
      </c>
      <c r="D1088" s="99">
        <v>178624.73552440503</v>
      </c>
      <c r="E1088" s="99">
        <v>47947.514958611282</v>
      </c>
      <c r="F1088" s="99">
        <v>43963.881948969225</v>
      </c>
      <c r="G1088" s="99">
        <v>3908.3750790342251</v>
      </c>
      <c r="H1088" s="243">
        <v>75.257930607831895</v>
      </c>
    </row>
    <row r="1089" spans="2:8" x14ac:dyDescent="0.2">
      <c r="B1089" s="270" t="s">
        <v>158</v>
      </c>
      <c r="C1089" s="99">
        <v>2159888.0884628757</v>
      </c>
      <c r="D1089" s="99">
        <v>919496.41769915132</v>
      </c>
      <c r="E1089" s="99">
        <v>1240391.6707637245</v>
      </c>
      <c r="F1089" s="99">
        <v>421605.67254355742</v>
      </c>
      <c r="G1089" s="99">
        <v>32921.186942885724</v>
      </c>
      <c r="H1089" s="243">
        <v>785864.81127728138</v>
      </c>
    </row>
    <row r="1090" spans="2:8" x14ac:dyDescent="0.2">
      <c r="B1090" s="270" t="s">
        <v>159</v>
      </c>
      <c r="C1090" s="99">
        <v>309693.92592342355</v>
      </c>
      <c r="D1090" s="99">
        <v>174087.37070336423</v>
      </c>
      <c r="E1090" s="99">
        <v>135606.55522005932</v>
      </c>
      <c r="F1090" s="99">
        <v>58681.445649505469</v>
      </c>
      <c r="G1090" s="99">
        <v>4973.0679942910292</v>
      </c>
      <c r="H1090" s="243">
        <v>71952.041576262811</v>
      </c>
    </row>
    <row r="1091" spans="2:8" x14ac:dyDescent="0.2">
      <c r="B1091" s="393" t="s">
        <v>72</v>
      </c>
      <c r="C1091" s="250">
        <f>+C1092</f>
        <v>14216175.73756803</v>
      </c>
      <c r="D1091" s="250">
        <f t="shared" ref="D1091:H1091" si="178">+D1092</f>
        <v>6778913.5373058533</v>
      </c>
      <c r="E1091" s="250">
        <f t="shared" si="178"/>
        <v>7437262.2002621768</v>
      </c>
      <c r="F1091" s="250">
        <f t="shared" si="178"/>
        <v>2487162.4392053168</v>
      </c>
      <c r="G1091" s="250">
        <f t="shared" si="178"/>
        <v>152677.70159046954</v>
      </c>
      <c r="H1091" s="251">
        <f t="shared" si="178"/>
        <v>4797422.0594663909</v>
      </c>
    </row>
    <row r="1092" spans="2:8" x14ac:dyDescent="0.2">
      <c r="B1092" s="270" t="s">
        <v>160</v>
      </c>
      <c r="C1092" s="99">
        <v>14216175.73756803</v>
      </c>
      <c r="D1092" s="99">
        <v>6778913.5373058533</v>
      </c>
      <c r="E1092" s="99">
        <v>7437262.2002621768</v>
      </c>
      <c r="F1092" s="99">
        <v>2487162.4392053168</v>
      </c>
      <c r="G1092" s="99">
        <v>152677.70159046954</v>
      </c>
      <c r="H1092" s="243">
        <v>4797422.0594663909</v>
      </c>
    </row>
    <row r="1093" spans="2:8" x14ac:dyDescent="0.2">
      <c r="B1093" s="398" t="s">
        <v>73</v>
      </c>
      <c r="C1093" s="250">
        <f>+C1094</f>
        <v>8325944.734448147</v>
      </c>
      <c r="D1093" s="250">
        <f t="shared" ref="D1093:H1093" si="179">+D1094</f>
        <v>5459194.5214198502</v>
      </c>
      <c r="E1093" s="250">
        <f t="shared" si="179"/>
        <v>2866750.2130282968</v>
      </c>
      <c r="F1093" s="250">
        <f t="shared" si="179"/>
        <v>2521527.12476497</v>
      </c>
      <c r="G1093" s="250">
        <f t="shared" si="179"/>
        <v>267784.21742066194</v>
      </c>
      <c r="H1093" s="251">
        <f t="shared" si="179"/>
        <v>77438.870842664852</v>
      </c>
    </row>
    <row r="1094" spans="2:8" x14ac:dyDescent="0.2">
      <c r="B1094" s="270" t="s">
        <v>161</v>
      </c>
      <c r="C1094" s="99">
        <v>8325944.734448147</v>
      </c>
      <c r="D1094" s="99">
        <v>5459194.5214198502</v>
      </c>
      <c r="E1094" s="99">
        <v>2866750.2130282968</v>
      </c>
      <c r="F1094" s="99">
        <v>2521527.12476497</v>
      </c>
      <c r="G1094" s="99">
        <v>267784.21742066194</v>
      </c>
      <c r="H1094" s="243">
        <v>77438.870842664852</v>
      </c>
    </row>
    <row r="1095" spans="2:8" x14ac:dyDescent="0.2">
      <c r="B1095" s="393" t="s">
        <v>74</v>
      </c>
      <c r="C1095" s="250">
        <f>+C1096</f>
        <v>16202207.313596034</v>
      </c>
      <c r="D1095" s="250">
        <f t="shared" ref="D1095:H1095" si="180">+D1096</f>
        <v>6166862.7130226297</v>
      </c>
      <c r="E1095" s="250">
        <f t="shared" si="180"/>
        <v>10035344.600573406</v>
      </c>
      <c r="F1095" s="250">
        <f t="shared" si="180"/>
        <v>4455566.8195601013</v>
      </c>
      <c r="G1095" s="250">
        <f t="shared" si="180"/>
        <v>336190.60450125526</v>
      </c>
      <c r="H1095" s="251">
        <f t="shared" si="180"/>
        <v>5243587.1765120495</v>
      </c>
    </row>
    <row r="1096" spans="2:8" x14ac:dyDescent="0.2">
      <c r="B1096" s="270" t="s">
        <v>162</v>
      </c>
      <c r="C1096" s="99">
        <v>16202207.313596034</v>
      </c>
      <c r="D1096" s="99">
        <v>6166862.7130226297</v>
      </c>
      <c r="E1096" s="99">
        <v>10035344.600573406</v>
      </c>
      <c r="F1096" s="99">
        <v>4455566.8195601013</v>
      </c>
      <c r="G1096" s="99">
        <v>336190.60450125526</v>
      </c>
      <c r="H1096" s="243">
        <v>5243587.1765120495</v>
      </c>
    </row>
    <row r="1097" spans="2:8" x14ac:dyDescent="0.2">
      <c r="B1097" s="393" t="s">
        <v>85</v>
      </c>
      <c r="C1097" s="250">
        <f>+C1098</f>
        <v>12425226.306846803</v>
      </c>
      <c r="D1097" s="250">
        <f t="shared" ref="D1097:H1097" si="181">+D1098</f>
        <v>1532243.8188807245</v>
      </c>
      <c r="E1097" s="250">
        <f t="shared" si="181"/>
        <v>10892982.487966079</v>
      </c>
      <c r="F1097" s="250">
        <f t="shared" si="181"/>
        <v>307140.21034266776</v>
      </c>
      <c r="G1097" s="250">
        <f t="shared" si="181"/>
        <v>839829.98590225249</v>
      </c>
      <c r="H1097" s="251">
        <f t="shared" si="181"/>
        <v>9746012.2917211596</v>
      </c>
    </row>
    <row r="1098" spans="2:8" x14ac:dyDescent="0.2">
      <c r="B1098" s="270" t="s">
        <v>163</v>
      </c>
      <c r="C1098" s="99">
        <v>12425226.306846803</v>
      </c>
      <c r="D1098" s="99">
        <v>1532243.8188807245</v>
      </c>
      <c r="E1098" s="99">
        <v>10892982.487966079</v>
      </c>
      <c r="F1098" s="99">
        <v>307140.21034266776</v>
      </c>
      <c r="G1098" s="99">
        <v>839829.98590225249</v>
      </c>
      <c r="H1098" s="243">
        <v>9746012.2917211596</v>
      </c>
    </row>
    <row r="1099" spans="2:8" x14ac:dyDescent="0.2">
      <c r="B1099" s="393" t="s">
        <v>106</v>
      </c>
      <c r="C1099" s="250">
        <f>+C1100</f>
        <v>11010046.252272196</v>
      </c>
      <c r="D1099" s="250">
        <f t="shared" ref="D1099:H1099" si="182">+D1100</f>
        <v>3593649.0114820544</v>
      </c>
      <c r="E1099" s="250">
        <f t="shared" si="182"/>
        <v>7416397.2407901417</v>
      </c>
      <c r="F1099" s="250">
        <f t="shared" si="182"/>
        <v>3343412.7399272523</v>
      </c>
      <c r="G1099" s="250">
        <f t="shared" si="182"/>
        <v>271364.7472923345</v>
      </c>
      <c r="H1099" s="251">
        <f t="shared" si="182"/>
        <v>3801619.7535705548</v>
      </c>
    </row>
    <row r="1100" spans="2:8" x14ac:dyDescent="0.2">
      <c r="B1100" s="267" t="s">
        <v>164</v>
      </c>
      <c r="C1100" s="99">
        <v>11010046.252272196</v>
      </c>
      <c r="D1100" s="99">
        <v>3593649.0114820544</v>
      </c>
      <c r="E1100" s="99">
        <v>7416397.2407901417</v>
      </c>
      <c r="F1100" s="99">
        <v>3343412.7399272523</v>
      </c>
      <c r="G1100" s="99">
        <v>271364.7472923345</v>
      </c>
      <c r="H1100" s="243">
        <v>3801619.7535705548</v>
      </c>
    </row>
    <row r="1101" spans="2:8" x14ac:dyDescent="0.2">
      <c r="B1101" s="393" t="s">
        <v>107</v>
      </c>
      <c r="C1101" s="250">
        <f>+C1102</f>
        <v>11663359.386136496</v>
      </c>
      <c r="D1101" s="250">
        <f t="shared" ref="D1101:H1101" si="183">+D1102</f>
        <v>3049249.0901784101</v>
      </c>
      <c r="E1101" s="250">
        <f t="shared" si="183"/>
        <v>8614110.2959580868</v>
      </c>
      <c r="F1101" s="250">
        <f t="shared" si="183"/>
        <v>8029656.0385069735</v>
      </c>
      <c r="G1101" s="250">
        <f t="shared" si="183"/>
        <v>200804.603882119</v>
      </c>
      <c r="H1101" s="251">
        <f t="shared" si="183"/>
        <v>383649.65356899431</v>
      </c>
    </row>
    <row r="1102" spans="2:8" x14ac:dyDescent="0.2">
      <c r="B1102" s="267" t="s">
        <v>165</v>
      </c>
      <c r="C1102" s="99">
        <v>11663359.386136496</v>
      </c>
      <c r="D1102" s="99">
        <v>3049249.0901784101</v>
      </c>
      <c r="E1102" s="99">
        <v>8614110.2959580868</v>
      </c>
      <c r="F1102" s="99">
        <v>8029656.0385069735</v>
      </c>
      <c r="G1102" s="99">
        <v>200804.603882119</v>
      </c>
      <c r="H1102" s="243">
        <v>383649.65356899431</v>
      </c>
    </row>
    <row r="1103" spans="2:8" ht="22.5" x14ac:dyDescent="0.2">
      <c r="B1103" s="393" t="s">
        <v>77</v>
      </c>
      <c r="C1103" s="250">
        <f>+C1104</f>
        <v>10530762.500011651</v>
      </c>
      <c r="D1103" s="250">
        <f t="shared" ref="D1103:H1103" si="184">+D1104</f>
        <v>4560150.9130552746</v>
      </c>
      <c r="E1103" s="250">
        <f t="shared" si="184"/>
        <v>5970611.5869563762</v>
      </c>
      <c r="F1103" s="250">
        <f t="shared" si="184"/>
        <v>5028844.4066412225</v>
      </c>
      <c r="G1103" s="250">
        <f t="shared" si="184"/>
        <v>161710.69883280786</v>
      </c>
      <c r="H1103" s="251">
        <f t="shared" si="184"/>
        <v>780056.48148234584</v>
      </c>
    </row>
    <row r="1104" spans="2:8" ht="22.5" x14ac:dyDescent="0.2">
      <c r="B1104" s="267" t="s">
        <v>166</v>
      </c>
      <c r="C1104" s="99">
        <v>10530762.500011651</v>
      </c>
      <c r="D1104" s="99">
        <v>4560150.9130552746</v>
      </c>
      <c r="E1104" s="99">
        <v>5970611.5869563762</v>
      </c>
      <c r="F1104" s="99">
        <v>5028844.4066412225</v>
      </c>
      <c r="G1104" s="99">
        <v>161710.69883280786</v>
      </c>
      <c r="H1104" s="243">
        <v>780056.48148234584</v>
      </c>
    </row>
    <row r="1105" spans="2:8" x14ac:dyDescent="0.2">
      <c r="B1105" s="393" t="s">
        <v>78</v>
      </c>
      <c r="C1105" s="250">
        <f>+C1106+C1107</f>
        <v>5860253.3804190699</v>
      </c>
      <c r="D1105" s="250">
        <f t="shared" ref="D1105:H1105" si="185">+D1106+D1107</f>
        <v>1763348.8586298064</v>
      </c>
      <c r="E1105" s="250">
        <f t="shared" si="185"/>
        <v>4096904.521789263</v>
      </c>
      <c r="F1105" s="250">
        <f t="shared" si="185"/>
        <v>3870229.5388981886</v>
      </c>
      <c r="G1105" s="250">
        <f t="shared" si="185"/>
        <v>109554.15377528305</v>
      </c>
      <c r="H1105" s="251">
        <f t="shared" si="185"/>
        <v>117120.8291157911</v>
      </c>
    </row>
    <row r="1106" spans="2:8" x14ac:dyDescent="0.2">
      <c r="B1106" s="267" t="s">
        <v>167</v>
      </c>
      <c r="C1106" s="99">
        <v>1863245.7859134537</v>
      </c>
      <c r="D1106" s="99">
        <v>473691.25553975592</v>
      </c>
      <c r="E1106" s="99">
        <v>1389554.5303736976</v>
      </c>
      <c r="F1106" s="99">
        <v>1260371.2510370195</v>
      </c>
      <c r="G1106" s="99">
        <v>50197.127111803129</v>
      </c>
      <c r="H1106" s="243">
        <v>78986.152224874968</v>
      </c>
    </row>
    <row r="1107" spans="2:8" x14ac:dyDescent="0.2">
      <c r="B1107" s="267" t="s">
        <v>168</v>
      </c>
      <c r="C1107" s="99">
        <v>3997007.594505616</v>
      </c>
      <c r="D1107" s="99">
        <v>1289657.6030900506</v>
      </c>
      <c r="E1107" s="99">
        <v>2707349.9914155654</v>
      </c>
      <c r="F1107" s="99">
        <v>2609858.2878611693</v>
      </c>
      <c r="G1107" s="99">
        <v>59357.026663479919</v>
      </c>
      <c r="H1107" s="243">
        <v>38134.676890916133</v>
      </c>
    </row>
    <row r="1108" spans="2:8" ht="22.5" x14ac:dyDescent="0.2">
      <c r="B1108" s="393" t="s">
        <v>79</v>
      </c>
      <c r="C1108" s="250">
        <f>+C1109</f>
        <v>13089626.000188965</v>
      </c>
      <c r="D1108" s="250">
        <f t="shared" ref="D1108:H1108" si="186">+D1109</f>
        <v>6345522.987622981</v>
      </c>
      <c r="E1108" s="250">
        <f t="shared" si="186"/>
        <v>6744103.0125659844</v>
      </c>
      <c r="F1108" s="250">
        <f t="shared" si="186"/>
        <v>4478611.3512927871</v>
      </c>
      <c r="G1108" s="250">
        <f t="shared" si="186"/>
        <v>154798.73614000881</v>
      </c>
      <c r="H1108" s="251">
        <f t="shared" si="186"/>
        <v>2110692.9251331883</v>
      </c>
    </row>
    <row r="1109" spans="2:8" x14ac:dyDescent="0.2">
      <c r="B1109" s="267" t="s">
        <v>169</v>
      </c>
      <c r="C1109" s="99">
        <v>13089626.000188965</v>
      </c>
      <c r="D1109" s="99">
        <v>6345522.987622981</v>
      </c>
      <c r="E1109" s="99">
        <v>6744103.0125659844</v>
      </c>
      <c r="F1109" s="99">
        <v>4478611.3512927871</v>
      </c>
      <c r="G1109" s="99">
        <v>154798.73614000881</v>
      </c>
      <c r="H1109" s="243">
        <v>2110692.9251331883</v>
      </c>
    </row>
    <row r="1110" spans="2:8" ht="22.5" x14ac:dyDescent="0.2">
      <c r="B1110" s="393" t="s">
        <v>108</v>
      </c>
      <c r="C1110" s="250">
        <f>+C1111</f>
        <v>5846878.0329633942</v>
      </c>
      <c r="D1110" s="250">
        <f t="shared" ref="D1110:H1110" si="187">+D1111</f>
        <v>2632592.9818551419</v>
      </c>
      <c r="E1110" s="250">
        <f t="shared" si="187"/>
        <v>3214285.0511082523</v>
      </c>
      <c r="F1110" s="250">
        <f t="shared" si="187"/>
        <v>1397163.6927281423</v>
      </c>
      <c r="G1110" s="250">
        <f t="shared" si="187"/>
        <v>101864.07464562096</v>
      </c>
      <c r="H1110" s="251">
        <f t="shared" si="187"/>
        <v>1715257.283734489</v>
      </c>
    </row>
    <row r="1111" spans="2:8" ht="22.5" x14ac:dyDescent="0.2">
      <c r="B1111" s="267" t="s">
        <v>170</v>
      </c>
      <c r="C1111" s="99">
        <v>5846878.0329633942</v>
      </c>
      <c r="D1111" s="99">
        <v>2632592.9818551419</v>
      </c>
      <c r="E1111" s="99">
        <v>3214285.0511082523</v>
      </c>
      <c r="F1111" s="99">
        <v>1397163.6927281423</v>
      </c>
      <c r="G1111" s="99">
        <v>101864.07464562096</v>
      </c>
      <c r="H1111" s="243">
        <v>1715257.283734489</v>
      </c>
    </row>
    <row r="1112" spans="2:8" x14ac:dyDescent="0.2">
      <c r="B1112" s="393" t="s">
        <v>109</v>
      </c>
      <c r="C1112" s="250">
        <f>+C1113</f>
        <v>420808.56121118646</v>
      </c>
      <c r="D1112" s="250">
        <f t="shared" ref="D1112:H1112" si="188">+D1113</f>
        <v>0</v>
      </c>
      <c r="E1112" s="250">
        <f t="shared" si="188"/>
        <v>420808.56121118646</v>
      </c>
      <c r="F1112" s="250">
        <f t="shared" si="188"/>
        <v>420808.56121118646</v>
      </c>
      <c r="G1112" s="250">
        <f t="shared" si="188"/>
        <v>0</v>
      </c>
      <c r="H1112" s="251">
        <f t="shared" si="188"/>
        <v>0</v>
      </c>
    </row>
    <row r="1113" spans="2:8" x14ac:dyDescent="0.2">
      <c r="B1113" s="267" t="s">
        <v>171</v>
      </c>
      <c r="C1113" s="99">
        <v>420808.56121118646</v>
      </c>
      <c r="D1113" s="99">
        <v>0</v>
      </c>
      <c r="E1113" s="99">
        <v>420808.56121118646</v>
      </c>
      <c r="F1113" s="99">
        <v>420808.56121118646</v>
      </c>
      <c r="G1113" s="99">
        <v>0</v>
      </c>
      <c r="H1113" s="243">
        <v>0</v>
      </c>
    </row>
    <row r="1114" spans="2:8" x14ac:dyDescent="0.2">
      <c r="B1114" s="393" t="s">
        <v>81</v>
      </c>
      <c r="C1114" s="250">
        <f t="shared" ref="C1114:H1114" si="189">+C1112+C1110+C1108+C1105+C1103+C1101+C1099+C1097+C1095+C1093+C1091+C1086+C1083+C1079+C1075+C1072+C1051+C1049+C1043</f>
        <v>214942253.62603664</v>
      </c>
      <c r="D1114" s="250">
        <f t="shared" si="189"/>
        <v>99661240.24603197</v>
      </c>
      <c r="E1114" s="250">
        <f t="shared" si="189"/>
        <v>115281013.3800047</v>
      </c>
      <c r="F1114" s="250">
        <f t="shared" si="189"/>
        <v>54528503.487694032</v>
      </c>
      <c r="G1114" s="250">
        <f t="shared" si="189"/>
        <v>4535039.0534442244</v>
      </c>
      <c r="H1114" s="251">
        <f t="shared" si="189"/>
        <v>56217470.838866442</v>
      </c>
    </row>
    <row r="1115" spans="2:8" x14ac:dyDescent="0.2">
      <c r="B1115" s="267"/>
      <c r="C1115" s="99"/>
      <c r="D1115" s="99"/>
      <c r="E1115" s="99"/>
      <c r="F1115" s="99"/>
      <c r="G1115" s="99"/>
      <c r="H1115" s="243"/>
    </row>
    <row r="1116" spans="2:8" x14ac:dyDescent="0.2">
      <c r="B1116" s="267" t="s">
        <v>59</v>
      </c>
      <c r="C1116" s="99"/>
      <c r="D1116" s="99"/>
      <c r="E1116" s="99">
        <v>12858279.095480371</v>
      </c>
      <c r="F1116" s="99"/>
      <c r="G1116" s="99"/>
      <c r="H1116" s="243"/>
    </row>
    <row r="1117" spans="2:8" x14ac:dyDescent="0.2">
      <c r="B1117" s="267"/>
      <c r="C1117" s="99"/>
      <c r="D1117" s="99"/>
      <c r="E1117" s="99"/>
      <c r="F1117" s="99"/>
      <c r="G1117" s="99"/>
      <c r="H1117" s="243"/>
    </row>
    <row r="1118" spans="2:8" x14ac:dyDescent="0.2">
      <c r="B1118" s="393" t="s">
        <v>82</v>
      </c>
      <c r="C1118" s="250"/>
      <c r="D1118" s="250"/>
      <c r="E1118" s="250">
        <f>+E1114+E1116</f>
        <v>128139292.47548507</v>
      </c>
      <c r="F1118" s="250"/>
      <c r="G1118" s="250"/>
      <c r="H1118" s="251"/>
    </row>
    <row r="1119" spans="2:8" x14ac:dyDescent="0.2">
      <c r="B1119" s="399"/>
      <c r="C1119" s="260"/>
      <c r="D1119" s="260"/>
      <c r="E1119" s="260"/>
      <c r="F1119" s="260"/>
      <c r="G1119" s="260"/>
      <c r="H1119" s="261"/>
    </row>
    <row r="1120" spans="2:8" x14ac:dyDescent="0.2">
      <c r="B1120" s="350" t="s">
        <v>26</v>
      </c>
      <c r="C1120" s="63"/>
      <c r="D1120" s="63"/>
      <c r="E1120" s="63"/>
      <c r="F1120" s="63"/>
      <c r="G1120" s="63"/>
      <c r="H1120" s="351"/>
    </row>
    <row r="1121" spans="2:8" x14ac:dyDescent="0.2">
      <c r="B1121" s="215" t="s">
        <v>28</v>
      </c>
      <c r="C1121" s="434"/>
      <c r="D1121" s="250"/>
      <c r="E1121" s="435"/>
      <c r="F1121" s="250"/>
      <c r="G1121" s="250"/>
      <c r="H1121" s="402"/>
    </row>
    <row r="1122" spans="2:8" x14ac:dyDescent="0.2">
      <c r="B1122" s="218"/>
      <c r="C1122" s="219"/>
      <c r="D1122" s="219"/>
      <c r="E1122" s="219"/>
      <c r="F1122" s="219"/>
      <c r="G1122" s="219"/>
      <c r="H1122" s="220"/>
    </row>
  </sheetData>
  <mergeCells count="51">
    <mergeCell ref="B1037:H1037"/>
    <mergeCell ref="B349:H349"/>
    <mergeCell ref="B434:H434"/>
    <mergeCell ref="B520:H520"/>
    <mergeCell ref="B606:H606"/>
    <mergeCell ref="B692:H692"/>
    <mergeCell ref="B183:H183"/>
    <mergeCell ref="B216:H216"/>
    <mergeCell ref="B250:H250"/>
    <mergeCell ref="B283:H283"/>
    <mergeCell ref="B316:H316"/>
    <mergeCell ref="B10:H10"/>
    <mergeCell ref="B11:H11"/>
    <mergeCell ref="B951:H951"/>
    <mergeCell ref="B1033:H1033"/>
    <mergeCell ref="B865:H865"/>
    <mergeCell ref="B947:H947"/>
    <mergeCell ref="B861:H861"/>
    <mergeCell ref="B864:H864"/>
    <mergeCell ref="B950:H950"/>
    <mergeCell ref="B607:H607"/>
    <mergeCell ref="B689:H689"/>
    <mergeCell ref="B693:H693"/>
    <mergeCell ref="B775:H775"/>
    <mergeCell ref="B779:H779"/>
    <mergeCell ref="B778:H778"/>
    <mergeCell ref="B180:H180"/>
    <mergeCell ref="B184:H184"/>
    <mergeCell ref="B284:H284"/>
    <mergeCell ref="B112:H112"/>
    <mergeCell ref="B44:H44"/>
    <mergeCell ref="B78:H78"/>
    <mergeCell ref="B213:H213"/>
    <mergeCell ref="B217:H217"/>
    <mergeCell ref="B247:H247"/>
    <mergeCell ref="B251:H251"/>
    <mergeCell ref="B280:H280"/>
    <mergeCell ref="B115:H115"/>
    <mergeCell ref="B149:H149"/>
    <mergeCell ref="B1038:H1038"/>
    <mergeCell ref="B1120:H1120"/>
    <mergeCell ref="B521:H521"/>
    <mergeCell ref="B603:H603"/>
    <mergeCell ref="B317:H317"/>
    <mergeCell ref="B346:H346"/>
    <mergeCell ref="B350:H350"/>
    <mergeCell ref="B431:H431"/>
    <mergeCell ref="B435:H435"/>
    <mergeCell ref="B517:H517"/>
    <mergeCell ref="B313:H313"/>
    <mergeCell ref="B146:H14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E1112"/>
  <sheetViews>
    <sheetView zoomScale="150" zoomScaleNormal="150" workbookViewId="0">
      <selection activeCell="H10" sqref="H10"/>
    </sheetView>
  </sheetViews>
  <sheetFormatPr baseColWidth="10" defaultColWidth="11.42578125" defaultRowHeight="14.25" x14ac:dyDescent="0.2"/>
  <cols>
    <col min="1" max="1" width="11.42578125" style="6"/>
    <col min="2" max="2" width="53.7109375" style="6" customWidth="1"/>
    <col min="3" max="16384" width="11.42578125" style="6"/>
  </cols>
  <sheetData>
    <row r="2" spans="2:5" x14ac:dyDescent="0.2">
      <c r="B2" s="187"/>
      <c r="C2" s="188"/>
      <c r="D2" s="188"/>
      <c r="E2" s="189"/>
    </row>
    <row r="3" spans="2:5" x14ac:dyDescent="0.2">
      <c r="B3" s="190"/>
      <c r="C3" s="21"/>
      <c r="D3" s="21"/>
      <c r="E3" s="191"/>
    </row>
    <row r="4" spans="2:5" x14ac:dyDescent="0.2">
      <c r="B4" s="190"/>
      <c r="C4" s="21"/>
      <c r="D4" s="21"/>
      <c r="E4" s="191"/>
    </row>
    <row r="5" spans="2:5" x14ac:dyDescent="0.2">
      <c r="B5" s="190"/>
      <c r="C5" s="21"/>
      <c r="D5" s="21"/>
      <c r="E5" s="191"/>
    </row>
    <row r="6" spans="2:5" x14ac:dyDescent="0.2">
      <c r="B6" s="190"/>
      <c r="C6" s="21"/>
      <c r="D6" s="21"/>
      <c r="E6" s="191"/>
    </row>
    <row r="7" spans="2:5" x14ac:dyDescent="0.2">
      <c r="B7" s="190"/>
      <c r="C7" s="21"/>
      <c r="D7" s="21"/>
      <c r="E7" s="191"/>
    </row>
    <row r="8" spans="2:5" x14ac:dyDescent="0.2">
      <c r="B8" s="190"/>
      <c r="C8" s="21"/>
      <c r="D8" s="21"/>
      <c r="E8" s="191"/>
    </row>
    <row r="9" spans="2:5" ht="15.75" x14ac:dyDescent="0.25">
      <c r="B9" s="375" t="str">
        <f>Índice!B9</f>
        <v>Departamento Administrativo de Planeación</v>
      </c>
      <c r="C9" s="130"/>
      <c r="D9" s="130"/>
      <c r="E9" s="376"/>
    </row>
    <row r="10" spans="2:5" ht="15.75" x14ac:dyDescent="0.25">
      <c r="B10" s="375" t="str">
        <f>Índice!B10</f>
        <v>Subdirección de Prospectiva, Información y Evaluación Estratégica</v>
      </c>
      <c r="C10" s="130"/>
      <c r="D10" s="130"/>
      <c r="E10" s="376"/>
    </row>
    <row r="11" spans="2:5" x14ac:dyDescent="0.2">
      <c r="B11" s="190"/>
      <c r="C11" s="21"/>
      <c r="D11" s="21"/>
      <c r="E11" s="191"/>
    </row>
    <row r="12" spans="2:5" x14ac:dyDescent="0.2">
      <c r="B12" s="367" t="s">
        <v>180</v>
      </c>
      <c r="C12" s="117"/>
      <c r="D12" s="117"/>
      <c r="E12" s="291"/>
    </row>
    <row r="13" spans="2:5" ht="22.5" customHeight="1" x14ac:dyDescent="0.2">
      <c r="B13" s="323" t="s">
        <v>244</v>
      </c>
      <c r="C13" s="324"/>
      <c r="D13" s="324"/>
      <c r="E13" s="325"/>
    </row>
    <row r="14" spans="2:5" x14ac:dyDescent="0.2">
      <c r="B14" s="339">
        <v>2005</v>
      </c>
      <c r="C14" s="340"/>
      <c r="D14" s="340"/>
      <c r="E14" s="341"/>
    </row>
    <row r="15" spans="2:5" x14ac:dyDescent="0.2">
      <c r="B15" s="338"/>
      <c r="C15" s="141"/>
      <c r="D15" s="141"/>
      <c r="E15" s="377" t="s">
        <v>97</v>
      </c>
    </row>
    <row r="16" spans="2:5" ht="24" x14ac:dyDescent="0.2">
      <c r="B16" s="343" t="s">
        <v>98</v>
      </c>
      <c r="C16" s="344" t="s">
        <v>54</v>
      </c>
      <c r="D16" s="344" t="s">
        <v>99</v>
      </c>
      <c r="E16" s="345" t="s">
        <v>100</v>
      </c>
    </row>
    <row r="17" spans="2:5" x14ac:dyDescent="0.2">
      <c r="B17" s="388"/>
      <c r="C17" s="297"/>
      <c r="D17" s="297"/>
      <c r="E17" s="389"/>
    </row>
    <row r="18" spans="2:5" x14ac:dyDescent="0.2">
      <c r="B18" s="267" t="s">
        <v>65</v>
      </c>
      <c r="C18" s="99">
        <v>228858.58332691484</v>
      </c>
      <c r="D18" s="99">
        <v>140850.58722805156</v>
      </c>
      <c r="E18" s="243">
        <v>88007.996098863281</v>
      </c>
    </row>
    <row r="19" spans="2:5" x14ac:dyDescent="0.2">
      <c r="B19" s="270" t="s">
        <v>66</v>
      </c>
      <c r="C19" s="99">
        <v>74247.233071981391</v>
      </c>
      <c r="D19" s="99">
        <v>31696.187217863415</v>
      </c>
      <c r="E19" s="243">
        <v>42551.045854117976</v>
      </c>
    </row>
    <row r="20" spans="2:5" x14ac:dyDescent="0.2">
      <c r="B20" s="270" t="s">
        <v>67</v>
      </c>
      <c r="C20" s="99">
        <v>15191454.409736225</v>
      </c>
      <c r="D20" s="99">
        <v>9975318.6071065068</v>
      </c>
      <c r="E20" s="243">
        <v>5216135.8026297195</v>
      </c>
    </row>
    <row r="21" spans="2:5" x14ac:dyDescent="0.2">
      <c r="B21" s="270" t="s">
        <v>104</v>
      </c>
      <c r="C21" s="99">
        <v>1941304.5007754571</v>
      </c>
      <c r="D21" s="99">
        <v>861344.23902651912</v>
      </c>
      <c r="E21" s="243">
        <v>1079960.2617489379</v>
      </c>
    </row>
    <row r="22" spans="2:5" ht="22.5" x14ac:dyDescent="0.2">
      <c r="B22" s="270" t="s">
        <v>105</v>
      </c>
      <c r="C22" s="99">
        <v>811336.47639649233</v>
      </c>
      <c r="D22" s="99">
        <v>304428.69086977054</v>
      </c>
      <c r="E22" s="243">
        <v>506907.7855267218</v>
      </c>
    </row>
    <row r="23" spans="2:5" x14ac:dyDescent="0.2">
      <c r="B23" s="270" t="s">
        <v>69</v>
      </c>
      <c r="C23" s="99">
        <v>8762765.3895086981</v>
      </c>
      <c r="D23" s="99">
        <v>5346751.6433663638</v>
      </c>
      <c r="E23" s="243">
        <v>3416013.7461423343</v>
      </c>
    </row>
    <row r="24" spans="2:5" ht="22.5" x14ac:dyDescent="0.2">
      <c r="B24" s="267" t="s">
        <v>70</v>
      </c>
      <c r="C24" s="99">
        <v>6458187.078116891</v>
      </c>
      <c r="D24" s="99">
        <v>3185425.4548258604</v>
      </c>
      <c r="E24" s="243">
        <v>3272761.6232910305</v>
      </c>
    </row>
    <row r="25" spans="2:5" x14ac:dyDescent="0.2">
      <c r="B25" s="270" t="s">
        <v>71</v>
      </c>
      <c r="C25" s="99">
        <v>3103430.4114847165</v>
      </c>
      <c r="D25" s="99">
        <v>1532229.0823402628</v>
      </c>
      <c r="E25" s="243">
        <v>1571201.3291444536</v>
      </c>
    </row>
    <row r="26" spans="2:5" x14ac:dyDescent="0.2">
      <c r="B26" s="267" t="s">
        <v>72</v>
      </c>
      <c r="C26" s="99">
        <v>3029378.6909591788</v>
      </c>
      <c r="D26" s="99">
        <v>1567254.3320595871</v>
      </c>
      <c r="E26" s="243">
        <v>1462124.3588995917</v>
      </c>
    </row>
    <row r="27" spans="2:5" x14ac:dyDescent="0.2">
      <c r="B27" s="390" t="s">
        <v>73</v>
      </c>
      <c r="C27" s="99">
        <v>2620511.9889309872</v>
      </c>
      <c r="D27" s="99">
        <v>1314507.4178844511</v>
      </c>
      <c r="E27" s="243">
        <v>1306004.5710465361</v>
      </c>
    </row>
    <row r="28" spans="2:5" x14ac:dyDescent="0.2">
      <c r="B28" s="378" t="s">
        <v>74</v>
      </c>
      <c r="C28" s="99">
        <v>3207078.4927102951</v>
      </c>
      <c r="D28" s="99">
        <v>1401303.9778729323</v>
      </c>
      <c r="E28" s="243">
        <v>1805774.5148373628</v>
      </c>
    </row>
    <row r="29" spans="2:5" x14ac:dyDescent="0.2">
      <c r="B29" s="378" t="s">
        <v>85</v>
      </c>
      <c r="C29" s="99">
        <v>5068363.360750678</v>
      </c>
      <c r="D29" s="99">
        <v>557519.96968257439</v>
      </c>
      <c r="E29" s="243">
        <v>4510843.3910681037</v>
      </c>
    </row>
    <row r="30" spans="2:5" x14ac:dyDescent="0.2">
      <c r="B30" s="378" t="s">
        <v>106</v>
      </c>
      <c r="C30" s="99">
        <v>2435298.7427004818</v>
      </c>
      <c r="D30" s="99">
        <v>828218.96217691142</v>
      </c>
      <c r="E30" s="243">
        <v>1607079.7805235703</v>
      </c>
    </row>
    <row r="31" spans="2:5" x14ac:dyDescent="0.2">
      <c r="B31" s="378" t="s">
        <v>107</v>
      </c>
      <c r="C31" s="99">
        <v>2719583.1563584916</v>
      </c>
      <c r="D31" s="99">
        <v>662570.36405472562</v>
      </c>
      <c r="E31" s="243">
        <v>2057012.7923037661</v>
      </c>
    </row>
    <row r="32" spans="2:5" ht="22.5" x14ac:dyDescent="0.2">
      <c r="B32" s="378" t="s">
        <v>77</v>
      </c>
      <c r="C32" s="99">
        <v>2738851.1575663006</v>
      </c>
      <c r="D32" s="99">
        <v>866472.6557967579</v>
      </c>
      <c r="E32" s="243">
        <v>1872378.5017695427</v>
      </c>
    </row>
    <row r="33" spans="2:5" x14ac:dyDescent="0.2">
      <c r="B33" s="378" t="s">
        <v>78</v>
      </c>
      <c r="C33" s="99">
        <v>3134408.6298737503</v>
      </c>
      <c r="D33" s="99">
        <v>1055215.3453322379</v>
      </c>
      <c r="E33" s="243">
        <v>2079193.2845415124</v>
      </c>
    </row>
    <row r="34" spans="2:5" x14ac:dyDescent="0.2">
      <c r="B34" s="378" t="s">
        <v>79</v>
      </c>
      <c r="C34" s="99">
        <v>3234043.3814544207</v>
      </c>
      <c r="D34" s="99">
        <v>1659411.5086490943</v>
      </c>
      <c r="E34" s="243">
        <v>1574631.8728053265</v>
      </c>
    </row>
    <row r="35" spans="2:5" ht="22.5" x14ac:dyDescent="0.2">
      <c r="B35" s="378" t="s">
        <v>108</v>
      </c>
      <c r="C35" s="99">
        <v>1830887.791245827</v>
      </c>
      <c r="D35" s="99">
        <v>796436.18919193442</v>
      </c>
      <c r="E35" s="243">
        <v>1034451.6020538926</v>
      </c>
    </row>
    <row r="36" spans="2:5" x14ac:dyDescent="0.2">
      <c r="B36" s="378" t="s">
        <v>109</v>
      </c>
      <c r="C36" s="99">
        <v>187705.08741062856</v>
      </c>
      <c r="D36" s="99">
        <v>0</v>
      </c>
      <c r="E36" s="243">
        <v>187705.08741062856</v>
      </c>
    </row>
    <row r="37" spans="2:5" x14ac:dyDescent="0.2">
      <c r="B37" s="391" t="s">
        <v>81</v>
      </c>
      <c r="C37" s="250">
        <f>SUM(C18:C36)</f>
        <v>66777694.562378407</v>
      </c>
      <c r="D37" s="250">
        <f t="shared" ref="D37:E37" si="0">SUM(D18:D36)</f>
        <v>32086955.214682408</v>
      </c>
      <c r="E37" s="251">
        <f t="shared" si="0"/>
        <v>34690739.347696021</v>
      </c>
    </row>
    <row r="38" spans="2:5" x14ac:dyDescent="0.2">
      <c r="B38" s="378"/>
      <c r="C38" s="99"/>
      <c r="D38" s="99"/>
      <c r="E38" s="243"/>
    </row>
    <row r="39" spans="2:5" x14ac:dyDescent="0.2">
      <c r="B39" s="378" t="s">
        <v>59</v>
      </c>
      <c r="C39" s="99"/>
      <c r="D39" s="99"/>
      <c r="E39" s="243">
        <v>2563510.4574013096</v>
      </c>
    </row>
    <row r="40" spans="2:5" x14ac:dyDescent="0.2">
      <c r="B40" s="378"/>
      <c r="C40" s="99"/>
      <c r="D40" s="99"/>
      <c r="E40" s="243"/>
    </row>
    <row r="41" spans="2:5" x14ac:dyDescent="0.2">
      <c r="B41" s="391" t="s">
        <v>82</v>
      </c>
      <c r="C41" s="250"/>
      <c r="D41" s="250"/>
      <c r="E41" s="251">
        <f>+E37+E39</f>
        <v>37254249.805097334</v>
      </c>
    </row>
    <row r="42" spans="2:5" x14ac:dyDescent="0.2">
      <c r="B42" s="392"/>
      <c r="C42" s="260"/>
      <c r="D42" s="260"/>
      <c r="E42" s="261"/>
    </row>
    <row r="43" spans="2:5" x14ac:dyDescent="0.2">
      <c r="B43" s="378" t="s">
        <v>26</v>
      </c>
      <c r="C43" s="99"/>
      <c r="D43" s="99"/>
      <c r="E43" s="243"/>
    </row>
    <row r="44" spans="2:5" x14ac:dyDescent="0.2">
      <c r="B44" s="349"/>
      <c r="C44" s="379"/>
      <c r="D44" s="379"/>
      <c r="E44" s="380"/>
    </row>
    <row r="45" spans="2:5" x14ac:dyDescent="0.2">
      <c r="B45" s="349"/>
      <c r="C45" s="379"/>
      <c r="D45" s="379"/>
      <c r="E45" s="380"/>
    </row>
    <row r="46" spans="2:5" x14ac:dyDescent="0.2">
      <c r="B46" s="367" t="s">
        <v>181</v>
      </c>
      <c r="C46" s="117"/>
      <c r="D46" s="117"/>
      <c r="E46" s="291"/>
    </row>
    <row r="47" spans="2:5" ht="26.25" customHeight="1" x14ac:dyDescent="0.2">
      <c r="B47" s="323" t="s">
        <v>244</v>
      </c>
      <c r="C47" s="324"/>
      <c r="D47" s="324"/>
      <c r="E47" s="325"/>
    </row>
    <row r="48" spans="2:5" x14ac:dyDescent="0.2">
      <c r="B48" s="339">
        <v>2006</v>
      </c>
      <c r="C48" s="340"/>
      <c r="D48" s="340"/>
      <c r="E48" s="341"/>
    </row>
    <row r="49" spans="2:5" x14ac:dyDescent="0.2">
      <c r="B49" s="338"/>
      <c r="C49" s="141"/>
      <c r="D49" s="141"/>
      <c r="E49" s="377" t="s">
        <v>97</v>
      </c>
    </row>
    <row r="50" spans="2:5" ht="24" x14ac:dyDescent="0.2">
      <c r="B50" s="343" t="s">
        <v>98</v>
      </c>
      <c r="C50" s="344" t="s">
        <v>54</v>
      </c>
      <c r="D50" s="344" t="s">
        <v>99</v>
      </c>
      <c r="E50" s="345" t="s">
        <v>100</v>
      </c>
    </row>
    <row r="51" spans="2:5" x14ac:dyDescent="0.2">
      <c r="B51" s="388"/>
      <c r="C51" s="297"/>
      <c r="D51" s="297"/>
      <c r="E51" s="389"/>
    </row>
    <row r="52" spans="2:5" x14ac:dyDescent="0.2">
      <c r="B52" s="267" t="s">
        <v>65</v>
      </c>
      <c r="C52" s="99">
        <v>260866.6883766125</v>
      </c>
      <c r="D52" s="99">
        <v>161970.75183785227</v>
      </c>
      <c r="E52" s="243">
        <v>98895.93653876023</v>
      </c>
    </row>
    <row r="53" spans="2:5" x14ac:dyDescent="0.2">
      <c r="B53" s="270" t="s">
        <v>66</v>
      </c>
      <c r="C53" s="99">
        <v>93055.674637665477</v>
      </c>
      <c r="D53" s="99">
        <v>39725.521921342581</v>
      </c>
      <c r="E53" s="243">
        <v>53330.152716322897</v>
      </c>
    </row>
    <row r="54" spans="2:5" x14ac:dyDescent="0.2">
      <c r="B54" s="270" t="s">
        <v>67</v>
      </c>
      <c r="C54" s="99">
        <v>16270031.10330716</v>
      </c>
      <c r="D54" s="99">
        <v>10701983.327578183</v>
      </c>
      <c r="E54" s="243">
        <v>5568047.7757289754</v>
      </c>
    </row>
    <row r="55" spans="2:5" x14ac:dyDescent="0.2">
      <c r="B55" s="270" t="s">
        <v>104</v>
      </c>
      <c r="C55" s="99">
        <v>2045034.9624948194</v>
      </c>
      <c r="D55" s="99">
        <v>936197.18105453392</v>
      </c>
      <c r="E55" s="243">
        <v>1108837.7814402855</v>
      </c>
    </row>
    <row r="56" spans="2:5" ht="22.5" x14ac:dyDescent="0.2">
      <c r="B56" s="270" t="s">
        <v>105</v>
      </c>
      <c r="C56" s="99">
        <v>810358.45698548411</v>
      </c>
      <c r="D56" s="99">
        <v>304030.25639387534</v>
      </c>
      <c r="E56" s="243">
        <v>506328.20059160877</v>
      </c>
    </row>
    <row r="57" spans="2:5" x14ac:dyDescent="0.2">
      <c r="B57" s="270" t="s">
        <v>69</v>
      </c>
      <c r="C57" s="99">
        <v>9790214.6158330943</v>
      </c>
      <c r="D57" s="99">
        <v>5970376.756768194</v>
      </c>
      <c r="E57" s="243">
        <v>3819837.8590649003</v>
      </c>
    </row>
    <row r="58" spans="2:5" ht="22.5" x14ac:dyDescent="0.2">
      <c r="B58" s="267" t="s">
        <v>70</v>
      </c>
      <c r="C58" s="99">
        <v>7133593.9130563131</v>
      </c>
      <c r="D58" s="99">
        <v>3502219.2421339182</v>
      </c>
      <c r="E58" s="243">
        <v>3631374.6709223948</v>
      </c>
    </row>
    <row r="59" spans="2:5" x14ac:dyDescent="0.2">
      <c r="B59" s="270" t="s">
        <v>71</v>
      </c>
      <c r="C59" s="99">
        <v>3295977.8275180645</v>
      </c>
      <c r="D59" s="99">
        <v>1628206.7767523688</v>
      </c>
      <c r="E59" s="243">
        <v>1667771.0507656957</v>
      </c>
    </row>
    <row r="60" spans="2:5" x14ac:dyDescent="0.2">
      <c r="B60" s="267" t="s">
        <v>72</v>
      </c>
      <c r="C60" s="99">
        <v>3199625.9844975076</v>
      </c>
      <c r="D60" s="99">
        <v>1655332.0653306574</v>
      </c>
      <c r="E60" s="243">
        <v>1544293.9191668502</v>
      </c>
    </row>
    <row r="61" spans="2:5" x14ac:dyDescent="0.2">
      <c r="B61" s="390" t="s">
        <v>73</v>
      </c>
      <c r="C61" s="99">
        <v>3047220.934404151</v>
      </c>
      <c r="D61" s="99">
        <v>1528554.1677071624</v>
      </c>
      <c r="E61" s="243">
        <v>1518666.7666969886</v>
      </c>
    </row>
    <row r="62" spans="2:5" x14ac:dyDescent="0.2">
      <c r="B62" s="378" t="s">
        <v>74</v>
      </c>
      <c r="C62" s="99">
        <v>3465472.4913082975</v>
      </c>
      <c r="D62" s="99">
        <v>1511791.6078082649</v>
      </c>
      <c r="E62" s="243">
        <v>1953680.8835000326</v>
      </c>
    </row>
    <row r="63" spans="2:5" x14ac:dyDescent="0.2">
      <c r="B63" s="378" t="s">
        <v>85</v>
      </c>
      <c r="C63" s="99">
        <v>5373109.1694289092</v>
      </c>
      <c r="D63" s="99">
        <v>591042.00863717997</v>
      </c>
      <c r="E63" s="243">
        <v>4782067.1607917296</v>
      </c>
    </row>
    <row r="64" spans="2:5" x14ac:dyDescent="0.2">
      <c r="B64" s="378" t="s">
        <v>106</v>
      </c>
      <c r="C64" s="99">
        <v>2676329.5899019516</v>
      </c>
      <c r="D64" s="99">
        <v>910190.96611284697</v>
      </c>
      <c r="E64" s="243">
        <v>1766138.6237891046</v>
      </c>
    </row>
    <row r="65" spans="2:5" x14ac:dyDescent="0.2">
      <c r="B65" s="378" t="s">
        <v>107</v>
      </c>
      <c r="C65" s="99">
        <v>2988750.721190826</v>
      </c>
      <c r="D65" s="99">
        <v>728147.49156623869</v>
      </c>
      <c r="E65" s="243">
        <v>2260603.2296245871</v>
      </c>
    </row>
    <row r="66" spans="2:5" ht="22.5" x14ac:dyDescent="0.2">
      <c r="B66" s="378" t="s">
        <v>77</v>
      </c>
      <c r="C66" s="99">
        <v>3052599.8090942297</v>
      </c>
      <c r="D66" s="99">
        <v>1059277.1701040301</v>
      </c>
      <c r="E66" s="243">
        <v>1993322.6389901997</v>
      </c>
    </row>
    <row r="67" spans="2:5" x14ac:dyDescent="0.2">
      <c r="B67" s="378" t="s">
        <v>78</v>
      </c>
      <c r="C67" s="99">
        <v>3181697.0275587514</v>
      </c>
      <c r="D67" s="99">
        <v>1072195.6640757166</v>
      </c>
      <c r="E67" s="243">
        <v>2109501.363483035</v>
      </c>
    </row>
    <row r="68" spans="2:5" x14ac:dyDescent="0.2">
      <c r="B68" s="378" t="s">
        <v>79</v>
      </c>
      <c r="C68" s="99">
        <v>3434881.4153061425</v>
      </c>
      <c r="D68" s="99">
        <v>1762462.9849091694</v>
      </c>
      <c r="E68" s="243">
        <v>1672418.4303969732</v>
      </c>
    </row>
    <row r="69" spans="2:5" ht="22.5" x14ac:dyDescent="0.2">
      <c r="B69" s="378" t="s">
        <v>108</v>
      </c>
      <c r="C69" s="99">
        <v>2011002.8874981236</v>
      </c>
      <c r="D69" s="99">
        <v>874786.25606168341</v>
      </c>
      <c r="E69" s="243">
        <v>1136216.6314364402</v>
      </c>
    </row>
    <row r="70" spans="2:5" x14ac:dyDescent="0.2">
      <c r="B70" s="378" t="s">
        <v>109</v>
      </c>
      <c r="C70" s="99">
        <v>190810.46741184808</v>
      </c>
      <c r="D70" s="99">
        <v>0</v>
      </c>
      <c r="E70" s="243">
        <v>190810.46741184808</v>
      </c>
    </row>
    <row r="71" spans="2:5" x14ac:dyDescent="0.2">
      <c r="B71" s="391" t="s">
        <v>81</v>
      </c>
      <c r="C71" s="250">
        <f>SUM(C52:C70)</f>
        <v>72320633.739809945</v>
      </c>
      <c r="D71" s="250">
        <f t="shared" ref="D71:E71" si="1">SUM(D52:D70)</f>
        <v>34938490.196753219</v>
      </c>
      <c r="E71" s="251">
        <f t="shared" si="1"/>
        <v>37382143.543056734</v>
      </c>
    </row>
    <row r="72" spans="2:5" x14ac:dyDescent="0.2">
      <c r="B72" s="378"/>
      <c r="C72" s="99"/>
      <c r="D72" s="99"/>
      <c r="E72" s="243"/>
    </row>
    <row r="73" spans="2:5" x14ac:dyDescent="0.2">
      <c r="B73" s="378" t="s">
        <v>59</v>
      </c>
      <c r="C73" s="99"/>
      <c r="D73" s="99"/>
      <c r="E73" s="243">
        <v>2895393.8753685225</v>
      </c>
    </row>
    <row r="74" spans="2:5" x14ac:dyDescent="0.2">
      <c r="B74" s="378"/>
      <c r="C74" s="99"/>
      <c r="D74" s="99"/>
      <c r="E74" s="243"/>
    </row>
    <row r="75" spans="2:5" x14ac:dyDescent="0.2">
      <c r="B75" s="391" t="s">
        <v>82</v>
      </c>
      <c r="C75" s="250"/>
      <c r="D75" s="250"/>
      <c r="E75" s="251">
        <f>+E71+E73</f>
        <v>40277537.418425255</v>
      </c>
    </row>
    <row r="76" spans="2:5" x14ac:dyDescent="0.2">
      <c r="B76" s="392"/>
      <c r="C76" s="260"/>
      <c r="D76" s="260"/>
      <c r="E76" s="261"/>
    </row>
    <row r="77" spans="2:5" x14ac:dyDescent="0.2">
      <c r="B77" s="378" t="s">
        <v>26</v>
      </c>
      <c r="C77" s="99"/>
      <c r="D77" s="99"/>
      <c r="E77" s="243"/>
    </row>
    <row r="78" spans="2:5" x14ac:dyDescent="0.2">
      <c r="B78" s="349"/>
      <c r="C78" s="379"/>
      <c r="D78" s="379"/>
      <c r="E78" s="380"/>
    </row>
    <row r="79" spans="2:5" x14ac:dyDescent="0.2">
      <c r="B79" s="190"/>
      <c r="C79" s="21"/>
      <c r="D79" s="21"/>
      <c r="E79" s="191"/>
    </row>
    <row r="80" spans="2:5" x14ac:dyDescent="0.2">
      <c r="B80" s="367" t="s">
        <v>182</v>
      </c>
      <c r="C80" s="117"/>
      <c r="D80" s="117"/>
      <c r="E80" s="291"/>
    </row>
    <row r="81" spans="2:5" ht="23.25" customHeight="1" x14ac:dyDescent="0.2">
      <c r="B81" s="323" t="s">
        <v>244</v>
      </c>
      <c r="C81" s="324"/>
      <c r="D81" s="324"/>
      <c r="E81" s="325"/>
    </row>
    <row r="82" spans="2:5" x14ac:dyDescent="0.2">
      <c r="B82" s="339">
        <v>2007</v>
      </c>
      <c r="C82" s="340"/>
      <c r="D82" s="340"/>
      <c r="E82" s="341"/>
    </row>
    <row r="83" spans="2:5" x14ac:dyDescent="0.2">
      <c r="B83" s="338"/>
      <c r="C83" s="141"/>
      <c r="D83" s="141"/>
      <c r="E83" s="377" t="s">
        <v>97</v>
      </c>
    </row>
    <row r="84" spans="2:5" ht="24" x14ac:dyDescent="0.2">
      <c r="B84" s="343" t="s">
        <v>98</v>
      </c>
      <c r="C84" s="344" t="s">
        <v>54</v>
      </c>
      <c r="D84" s="344" t="s">
        <v>99</v>
      </c>
      <c r="E84" s="345" t="s">
        <v>100</v>
      </c>
    </row>
    <row r="85" spans="2:5" x14ac:dyDescent="0.2">
      <c r="B85" s="388"/>
      <c r="C85" s="297"/>
      <c r="D85" s="297"/>
      <c r="E85" s="389"/>
    </row>
    <row r="86" spans="2:5" x14ac:dyDescent="0.2">
      <c r="B86" s="267" t="s">
        <v>65</v>
      </c>
      <c r="C86" s="99">
        <v>290383.70517805114</v>
      </c>
      <c r="D86" s="99">
        <v>179608.03863956951</v>
      </c>
      <c r="E86" s="243">
        <v>110775.66653848163</v>
      </c>
    </row>
    <row r="87" spans="2:5" x14ac:dyDescent="0.2">
      <c r="B87" s="270" t="s">
        <v>66</v>
      </c>
      <c r="C87" s="99">
        <v>108849.57773058981</v>
      </c>
      <c r="D87" s="99">
        <v>46467.948387912627</v>
      </c>
      <c r="E87" s="243">
        <v>62381.629342677181</v>
      </c>
    </row>
    <row r="88" spans="2:5" x14ac:dyDescent="0.2">
      <c r="B88" s="270" t="s">
        <v>67</v>
      </c>
      <c r="C88" s="99">
        <v>16796494.659953889</v>
      </c>
      <c r="D88" s="99">
        <v>10982957.050136577</v>
      </c>
      <c r="E88" s="243">
        <v>5813537.6098173102</v>
      </c>
    </row>
    <row r="89" spans="2:5" x14ac:dyDescent="0.2">
      <c r="B89" s="270" t="s">
        <v>104</v>
      </c>
      <c r="C89" s="99">
        <v>2203429.3034806312</v>
      </c>
      <c r="D89" s="99">
        <v>1004196.3459478286</v>
      </c>
      <c r="E89" s="243">
        <v>1199232.9575328026</v>
      </c>
    </row>
    <row r="90" spans="2:5" ht="22.5" x14ac:dyDescent="0.2">
      <c r="B90" s="270" t="s">
        <v>105</v>
      </c>
      <c r="C90" s="99">
        <v>821619.83557934861</v>
      </c>
      <c r="D90" s="99">
        <v>308352.30060251104</v>
      </c>
      <c r="E90" s="243">
        <v>513267.53497683757</v>
      </c>
    </row>
    <row r="91" spans="2:5" x14ac:dyDescent="0.2">
      <c r="B91" s="270" t="s">
        <v>69</v>
      </c>
      <c r="C91" s="99">
        <v>11538558.765807178</v>
      </c>
      <c r="D91" s="99">
        <v>7035723.4368343158</v>
      </c>
      <c r="E91" s="243">
        <v>4502835.3289728621</v>
      </c>
    </row>
    <row r="92" spans="2:5" ht="22.5" x14ac:dyDescent="0.2">
      <c r="B92" s="267" t="s">
        <v>70</v>
      </c>
      <c r="C92" s="99">
        <v>7913338.5510758273</v>
      </c>
      <c r="D92" s="99">
        <v>3866902.5859918897</v>
      </c>
      <c r="E92" s="243">
        <v>4046435.9650839376</v>
      </c>
    </row>
    <row r="93" spans="2:5" x14ac:dyDescent="0.2">
      <c r="B93" s="270" t="s">
        <v>71</v>
      </c>
      <c r="C93" s="99">
        <v>3785950.1761082928</v>
      </c>
      <c r="D93" s="99">
        <v>1868443.6209370622</v>
      </c>
      <c r="E93" s="243">
        <v>1917506.5551712306</v>
      </c>
    </row>
    <row r="94" spans="2:5" x14ac:dyDescent="0.2">
      <c r="B94" s="267" t="s">
        <v>72</v>
      </c>
      <c r="C94" s="99">
        <v>3398949.1031115451</v>
      </c>
      <c r="D94" s="99">
        <v>1758452.2272502508</v>
      </c>
      <c r="E94" s="243">
        <v>1640496.8758612943</v>
      </c>
    </row>
    <row r="95" spans="2:5" x14ac:dyDescent="0.2">
      <c r="B95" s="390" t="s">
        <v>73</v>
      </c>
      <c r="C95" s="99">
        <v>3524490.7537222579</v>
      </c>
      <c r="D95" s="99">
        <v>1767963.3825766407</v>
      </c>
      <c r="E95" s="243">
        <v>1756527.3711456172</v>
      </c>
    </row>
    <row r="96" spans="2:5" x14ac:dyDescent="0.2">
      <c r="B96" s="378" t="s">
        <v>74</v>
      </c>
      <c r="C96" s="99">
        <v>3877413.845216773</v>
      </c>
      <c r="D96" s="99">
        <v>1683185.7296386645</v>
      </c>
      <c r="E96" s="243">
        <v>2194228.1155781085</v>
      </c>
    </row>
    <row r="97" spans="2:5" x14ac:dyDescent="0.2">
      <c r="B97" s="378" t="s">
        <v>85</v>
      </c>
      <c r="C97" s="99">
        <v>5701156.274356964</v>
      </c>
      <c r="D97" s="99">
        <v>627127.19017926604</v>
      </c>
      <c r="E97" s="243">
        <v>5074029.084177698</v>
      </c>
    </row>
    <row r="98" spans="2:5" x14ac:dyDescent="0.2">
      <c r="B98" s="378" t="s">
        <v>106</v>
      </c>
      <c r="C98" s="99">
        <v>2863761.1056745336</v>
      </c>
      <c r="D98" s="99">
        <v>973934.41275885282</v>
      </c>
      <c r="E98" s="243">
        <v>1889826.6929156808</v>
      </c>
    </row>
    <row r="99" spans="2:5" x14ac:dyDescent="0.2">
      <c r="B99" s="378" t="s">
        <v>107</v>
      </c>
      <c r="C99" s="99">
        <v>3198062.0407132162</v>
      </c>
      <c r="D99" s="99">
        <v>779141.87901582918</v>
      </c>
      <c r="E99" s="243">
        <v>2418920.1616973868</v>
      </c>
    </row>
    <row r="100" spans="2:5" ht="22.5" x14ac:dyDescent="0.2">
      <c r="B100" s="378" t="s">
        <v>77</v>
      </c>
      <c r="C100" s="99">
        <v>2814464.4107055068</v>
      </c>
      <c r="D100" s="99">
        <v>825812.08133395808</v>
      </c>
      <c r="E100" s="243">
        <v>1988652.3293715487</v>
      </c>
    </row>
    <row r="101" spans="2:5" x14ac:dyDescent="0.2">
      <c r="B101" s="378" t="s">
        <v>78</v>
      </c>
      <c r="C101" s="99">
        <v>3184149.541931414</v>
      </c>
      <c r="D101" s="99">
        <v>1073146.2947566474</v>
      </c>
      <c r="E101" s="243">
        <v>2111003.2471747668</v>
      </c>
    </row>
    <row r="102" spans="2:5" x14ac:dyDescent="0.2">
      <c r="B102" s="378" t="s">
        <v>79</v>
      </c>
      <c r="C102" s="99">
        <v>3592083.8676814502</v>
      </c>
      <c r="D102" s="99">
        <v>1843124.7225207814</v>
      </c>
      <c r="E102" s="243">
        <v>1748959.1451606688</v>
      </c>
    </row>
    <row r="103" spans="2:5" ht="22.5" x14ac:dyDescent="0.2">
      <c r="B103" s="378" t="s">
        <v>108</v>
      </c>
      <c r="C103" s="99">
        <v>2196004.9160117856</v>
      </c>
      <c r="D103" s="99">
        <v>955262.13846512651</v>
      </c>
      <c r="E103" s="243">
        <v>1240742.7775466591</v>
      </c>
    </row>
    <row r="104" spans="2:5" x14ac:dyDescent="0.2">
      <c r="B104" s="378" t="s">
        <v>109</v>
      </c>
      <c r="C104" s="99">
        <v>197633.12788651514</v>
      </c>
      <c r="D104" s="99">
        <v>0</v>
      </c>
      <c r="E104" s="243">
        <v>197633.12788651514</v>
      </c>
    </row>
    <row r="105" spans="2:5" x14ac:dyDescent="0.2">
      <c r="B105" s="391" t="s">
        <v>81</v>
      </c>
      <c r="C105" s="250">
        <f>SUM(C86:C104)</f>
        <v>78006793.561925754</v>
      </c>
      <c r="D105" s="250">
        <f t="shared" ref="D105:E105" si="2">SUM(D86:D104)</f>
        <v>37579801.385973692</v>
      </c>
      <c r="E105" s="251">
        <f t="shared" si="2"/>
        <v>40426992.175952092</v>
      </c>
    </row>
    <row r="106" spans="2:5" x14ac:dyDescent="0.2">
      <c r="B106" s="378"/>
      <c r="C106" s="99"/>
      <c r="D106" s="99"/>
      <c r="E106" s="243"/>
    </row>
    <row r="107" spans="2:5" x14ac:dyDescent="0.2">
      <c r="B107" s="378" t="s">
        <v>59</v>
      </c>
      <c r="C107" s="99"/>
      <c r="D107" s="99"/>
      <c r="E107" s="243">
        <v>3293638.5507671335</v>
      </c>
    </row>
    <row r="108" spans="2:5" x14ac:dyDescent="0.2">
      <c r="B108" s="378"/>
      <c r="C108" s="99"/>
      <c r="D108" s="99"/>
      <c r="E108" s="243"/>
    </row>
    <row r="109" spans="2:5" x14ac:dyDescent="0.2">
      <c r="B109" s="391" t="s">
        <v>82</v>
      </c>
      <c r="C109" s="250"/>
      <c r="D109" s="250"/>
      <c r="E109" s="251">
        <f>+E105+E107</f>
        <v>43720630.726719223</v>
      </c>
    </row>
    <row r="110" spans="2:5" x14ac:dyDescent="0.2">
      <c r="B110" s="392"/>
      <c r="C110" s="260"/>
      <c r="D110" s="260"/>
      <c r="E110" s="261"/>
    </row>
    <row r="111" spans="2:5" x14ac:dyDescent="0.2">
      <c r="B111" s="378" t="s">
        <v>26</v>
      </c>
      <c r="C111" s="99"/>
      <c r="D111" s="99"/>
      <c r="E111" s="243"/>
    </row>
    <row r="112" spans="2:5" x14ac:dyDescent="0.2">
      <c r="B112" s="349"/>
      <c r="C112" s="379"/>
      <c r="D112" s="379"/>
      <c r="E112" s="380"/>
    </row>
    <row r="113" spans="2:5" x14ac:dyDescent="0.2">
      <c r="B113" s="190"/>
      <c r="C113" s="21"/>
      <c r="D113" s="21"/>
      <c r="E113" s="191"/>
    </row>
    <row r="114" spans="2:5" x14ac:dyDescent="0.2">
      <c r="B114" s="367" t="s">
        <v>183</v>
      </c>
      <c r="C114" s="117"/>
      <c r="D114" s="117"/>
      <c r="E114" s="291"/>
    </row>
    <row r="115" spans="2:5" ht="22.5" customHeight="1" x14ac:dyDescent="0.2">
      <c r="B115" s="323" t="s">
        <v>244</v>
      </c>
      <c r="C115" s="324"/>
      <c r="D115" s="324"/>
      <c r="E115" s="325"/>
    </row>
    <row r="116" spans="2:5" x14ac:dyDescent="0.2">
      <c r="B116" s="339">
        <v>2008</v>
      </c>
      <c r="C116" s="340"/>
      <c r="D116" s="340"/>
      <c r="E116" s="341"/>
    </row>
    <row r="117" spans="2:5" x14ac:dyDescent="0.2">
      <c r="B117" s="338"/>
      <c r="C117" s="141"/>
      <c r="D117" s="141"/>
      <c r="E117" s="377" t="s">
        <v>97</v>
      </c>
    </row>
    <row r="118" spans="2:5" ht="24" x14ac:dyDescent="0.2">
      <c r="B118" s="343" t="s">
        <v>98</v>
      </c>
      <c r="C118" s="344" t="s">
        <v>54</v>
      </c>
      <c r="D118" s="344" t="s">
        <v>99</v>
      </c>
      <c r="E118" s="345" t="s">
        <v>100</v>
      </c>
    </row>
    <row r="119" spans="2:5" x14ac:dyDescent="0.2">
      <c r="B119" s="346"/>
      <c r="C119" s="347"/>
      <c r="D119" s="347"/>
      <c r="E119" s="348"/>
    </row>
    <row r="120" spans="2:5" x14ac:dyDescent="0.2">
      <c r="B120" s="267" t="s">
        <v>65</v>
      </c>
      <c r="C120" s="99">
        <v>314308.87495847343</v>
      </c>
      <c r="D120" s="99">
        <v>193058.6248341373</v>
      </c>
      <c r="E120" s="243">
        <v>121250.25012433613</v>
      </c>
    </row>
    <row r="121" spans="2:5" x14ac:dyDescent="0.2">
      <c r="B121" s="270" t="s">
        <v>66</v>
      </c>
      <c r="C121" s="99">
        <v>101652.70931124536</v>
      </c>
      <c r="D121" s="99">
        <v>43395.601050999496</v>
      </c>
      <c r="E121" s="243">
        <v>58257.108260245863</v>
      </c>
    </row>
    <row r="122" spans="2:5" x14ac:dyDescent="0.2">
      <c r="B122" s="270" t="s">
        <v>67</v>
      </c>
      <c r="C122" s="99">
        <v>17250995.550235685</v>
      </c>
      <c r="D122" s="99">
        <v>11390747.598454662</v>
      </c>
      <c r="E122" s="243">
        <v>5860247.9517810242</v>
      </c>
    </row>
    <row r="123" spans="2:5" x14ac:dyDescent="0.2">
      <c r="B123" s="270" t="s">
        <v>104</v>
      </c>
      <c r="C123" s="99">
        <v>2211099.5480503351</v>
      </c>
      <c r="D123" s="99">
        <v>995469.62273491244</v>
      </c>
      <c r="E123" s="243">
        <v>1215629.9253154227</v>
      </c>
    </row>
    <row r="124" spans="2:5" ht="22.5" x14ac:dyDescent="0.2">
      <c r="B124" s="270" t="s">
        <v>105</v>
      </c>
      <c r="C124" s="99">
        <v>822343.96160498331</v>
      </c>
      <c r="D124" s="99">
        <v>308732.8207558539</v>
      </c>
      <c r="E124" s="243">
        <v>513611.14084912941</v>
      </c>
    </row>
    <row r="125" spans="2:5" x14ac:dyDescent="0.2">
      <c r="B125" s="270" t="s">
        <v>69</v>
      </c>
      <c r="C125" s="99">
        <v>9514247.2317684833</v>
      </c>
      <c r="D125" s="99">
        <v>5796721.5174283898</v>
      </c>
      <c r="E125" s="243">
        <v>3717525.7143400935</v>
      </c>
    </row>
    <row r="126" spans="2:5" ht="22.5" x14ac:dyDescent="0.2">
      <c r="B126" s="267" t="s">
        <v>70</v>
      </c>
      <c r="C126" s="99">
        <v>8158613.7216209183</v>
      </c>
      <c r="D126" s="99">
        <v>3984606.8935942128</v>
      </c>
      <c r="E126" s="243">
        <v>4174006.8280267054</v>
      </c>
    </row>
    <row r="127" spans="2:5" x14ac:dyDescent="0.2">
      <c r="B127" s="270" t="s">
        <v>71</v>
      </c>
      <c r="C127" s="99">
        <v>4177229.4019925175</v>
      </c>
      <c r="D127" s="99">
        <v>2065358.4645118015</v>
      </c>
      <c r="E127" s="243">
        <v>2111870.937480716</v>
      </c>
    </row>
    <row r="128" spans="2:5" x14ac:dyDescent="0.2">
      <c r="B128" s="267" t="s">
        <v>72</v>
      </c>
      <c r="C128" s="99">
        <v>3593049.0282016438</v>
      </c>
      <c r="D128" s="99">
        <v>1858870.1609202006</v>
      </c>
      <c r="E128" s="243">
        <v>1734178.8672814432</v>
      </c>
    </row>
    <row r="129" spans="2:5" x14ac:dyDescent="0.2">
      <c r="B129" s="390" t="s">
        <v>73</v>
      </c>
      <c r="C129" s="99">
        <v>4463372.8502285443</v>
      </c>
      <c r="D129" s="99">
        <v>2238927.6390232923</v>
      </c>
      <c r="E129" s="243">
        <v>2224445.211205252</v>
      </c>
    </row>
    <row r="130" spans="2:5" x14ac:dyDescent="0.2">
      <c r="B130" s="378" t="s">
        <v>74</v>
      </c>
      <c r="C130" s="99">
        <v>4317209.1376550775</v>
      </c>
      <c r="D130" s="99">
        <v>1868011.0606639641</v>
      </c>
      <c r="E130" s="243">
        <v>2449198.0769911134</v>
      </c>
    </row>
    <row r="131" spans="2:5" x14ac:dyDescent="0.2">
      <c r="B131" s="378" t="s">
        <v>85</v>
      </c>
      <c r="C131" s="99">
        <v>6005009.9030939285</v>
      </c>
      <c r="D131" s="99">
        <v>660551.0893403322</v>
      </c>
      <c r="E131" s="243">
        <v>5344458.8137535965</v>
      </c>
    </row>
    <row r="132" spans="2:5" x14ac:dyDescent="0.2">
      <c r="B132" s="378" t="s">
        <v>106</v>
      </c>
      <c r="C132" s="99">
        <v>3068306.9069252191</v>
      </c>
      <c r="D132" s="99">
        <v>1043498.2441931973</v>
      </c>
      <c r="E132" s="243">
        <v>2024808.6627320219</v>
      </c>
    </row>
    <row r="133" spans="2:5" x14ac:dyDescent="0.2">
      <c r="B133" s="378" t="s">
        <v>107</v>
      </c>
      <c r="C133" s="99">
        <v>3426485.4805283914</v>
      </c>
      <c r="D133" s="99">
        <v>834792.54052368517</v>
      </c>
      <c r="E133" s="243">
        <v>2591692.9400047064</v>
      </c>
    </row>
    <row r="134" spans="2:5" ht="22.5" x14ac:dyDescent="0.2">
      <c r="B134" s="378" t="s">
        <v>77</v>
      </c>
      <c r="C134" s="99">
        <v>2999735.446371139</v>
      </c>
      <c r="D134" s="99">
        <v>942544.16949412902</v>
      </c>
      <c r="E134" s="243">
        <v>2057191.27687701</v>
      </c>
    </row>
    <row r="135" spans="2:5" x14ac:dyDescent="0.2">
      <c r="B135" s="378" t="s">
        <v>78</v>
      </c>
      <c r="C135" s="99">
        <v>3283617.6199465157</v>
      </c>
      <c r="D135" s="99">
        <v>1107939.6846646036</v>
      </c>
      <c r="E135" s="243">
        <v>2175677.9352819119</v>
      </c>
    </row>
    <row r="136" spans="2:5" x14ac:dyDescent="0.2">
      <c r="B136" s="378" t="s">
        <v>79</v>
      </c>
      <c r="C136" s="99">
        <v>3793084.4070889102</v>
      </c>
      <c r="D136" s="99">
        <v>1946259.5815799115</v>
      </c>
      <c r="E136" s="243">
        <v>1846824.8255089987</v>
      </c>
    </row>
    <row r="137" spans="2:5" ht="22.5" x14ac:dyDescent="0.2">
      <c r="B137" s="378" t="s">
        <v>108</v>
      </c>
      <c r="C137" s="99">
        <v>2346471.8164714226</v>
      </c>
      <c r="D137" s="99">
        <v>1020715.2401650687</v>
      </c>
      <c r="E137" s="243">
        <v>1325756.5763063538</v>
      </c>
    </row>
    <row r="138" spans="2:5" x14ac:dyDescent="0.2">
      <c r="B138" s="378" t="s">
        <v>109</v>
      </c>
      <c r="C138" s="99">
        <v>203355.32081278379</v>
      </c>
      <c r="D138" s="99">
        <v>0</v>
      </c>
      <c r="E138" s="243">
        <v>203355.32081278379</v>
      </c>
    </row>
    <row r="139" spans="2:5" x14ac:dyDescent="0.2">
      <c r="B139" s="391" t="s">
        <v>81</v>
      </c>
      <c r="C139" s="250">
        <f>SUM(C120:C138)</f>
        <v>80050188.916866198</v>
      </c>
      <c r="D139" s="250">
        <f t="shared" ref="D139:E139" si="3">SUM(D120:D138)</f>
        <v>38300200.553933352</v>
      </c>
      <c r="E139" s="251">
        <f t="shared" si="3"/>
        <v>41749988.362932861</v>
      </c>
    </row>
    <row r="140" spans="2:5" x14ac:dyDescent="0.2">
      <c r="B140" s="378"/>
      <c r="C140" s="99"/>
      <c r="D140" s="99"/>
      <c r="E140" s="243"/>
    </row>
    <row r="141" spans="2:5" x14ac:dyDescent="0.2">
      <c r="B141" s="378" t="s">
        <v>59</v>
      </c>
      <c r="C141" s="99"/>
      <c r="D141" s="99"/>
      <c r="E141" s="243">
        <v>3518246.084735231</v>
      </c>
    </row>
    <row r="142" spans="2:5" x14ac:dyDescent="0.2">
      <c r="B142" s="378"/>
      <c r="C142" s="99"/>
      <c r="D142" s="99"/>
      <c r="E142" s="243"/>
    </row>
    <row r="143" spans="2:5" x14ac:dyDescent="0.2">
      <c r="B143" s="391" t="s">
        <v>82</v>
      </c>
      <c r="C143" s="250"/>
      <c r="D143" s="250"/>
      <c r="E143" s="251">
        <f>+E139+E141</f>
        <v>45268234.44766809</v>
      </c>
    </row>
    <row r="144" spans="2:5" x14ac:dyDescent="0.2">
      <c r="B144" s="392"/>
      <c r="C144" s="260"/>
      <c r="D144" s="260"/>
      <c r="E144" s="261"/>
    </row>
    <row r="145" spans="2:5" x14ac:dyDescent="0.2">
      <c r="B145" s="378" t="s">
        <v>26</v>
      </c>
      <c r="C145" s="99"/>
      <c r="D145" s="99"/>
      <c r="E145" s="243"/>
    </row>
    <row r="146" spans="2:5" x14ac:dyDescent="0.2">
      <c r="B146" s="190"/>
      <c r="C146" s="21"/>
      <c r="D146" s="21"/>
      <c r="E146" s="191"/>
    </row>
    <row r="147" spans="2:5" x14ac:dyDescent="0.2">
      <c r="B147" s="190"/>
      <c r="C147" s="21"/>
      <c r="D147" s="21"/>
      <c r="E147" s="191"/>
    </row>
    <row r="148" spans="2:5" x14ac:dyDescent="0.2">
      <c r="B148" s="367" t="s">
        <v>184</v>
      </c>
      <c r="C148" s="117"/>
      <c r="D148" s="117"/>
      <c r="E148" s="291"/>
    </row>
    <row r="149" spans="2:5" ht="23.25" customHeight="1" x14ac:dyDescent="0.2">
      <c r="B149" s="323" t="s">
        <v>244</v>
      </c>
      <c r="C149" s="324"/>
      <c r="D149" s="324"/>
      <c r="E149" s="325"/>
    </row>
    <row r="150" spans="2:5" x14ac:dyDescent="0.2">
      <c r="B150" s="339">
        <v>2009</v>
      </c>
      <c r="C150" s="340"/>
      <c r="D150" s="340"/>
      <c r="E150" s="341"/>
    </row>
    <row r="151" spans="2:5" x14ac:dyDescent="0.2">
      <c r="B151" s="338"/>
      <c r="C151" s="141"/>
      <c r="D151" s="141"/>
      <c r="E151" s="377" t="s">
        <v>97</v>
      </c>
    </row>
    <row r="152" spans="2:5" ht="24" x14ac:dyDescent="0.2">
      <c r="B152" s="343" t="s">
        <v>98</v>
      </c>
      <c r="C152" s="344" t="s">
        <v>54</v>
      </c>
      <c r="D152" s="344" t="s">
        <v>99</v>
      </c>
      <c r="E152" s="345" t="s">
        <v>100</v>
      </c>
    </row>
    <row r="153" spans="2:5" x14ac:dyDescent="0.2">
      <c r="B153" s="346"/>
      <c r="C153" s="347"/>
      <c r="D153" s="347"/>
      <c r="E153" s="348"/>
    </row>
    <row r="154" spans="2:5" x14ac:dyDescent="0.2">
      <c r="B154" s="267" t="s">
        <v>65</v>
      </c>
      <c r="C154" s="99">
        <v>310472.78206517902</v>
      </c>
      <c r="D154" s="99">
        <v>188558.79364457945</v>
      </c>
      <c r="E154" s="243">
        <v>121913.98842059958</v>
      </c>
    </row>
    <row r="155" spans="2:5" x14ac:dyDescent="0.2">
      <c r="B155" s="270" t="s">
        <v>66</v>
      </c>
      <c r="C155" s="99">
        <v>92272.428367571018</v>
      </c>
      <c r="D155" s="99">
        <v>39391.1536306005</v>
      </c>
      <c r="E155" s="243">
        <v>52881.274736970518</v>
      </c>
    </row>
    <row r="156" spans="2:5" x14ac:dyDescent="0.2">
      <c r="B156" s="270" t="s">
        <v>67</v>
      </c>
      <c r="C156" s="99">
        <v>19420280.734220881</v>
      </c>
      <c r="D156" s="99">
        <v>13196170.327708233</v>
      </c>
      <c r="E156" s="243">
        <v>6224110.4065126488</v>
      </c>
    </row>
    <row r="157" spans="2:5" x14ac:dyDescent="0.2">
      <c r="B157" s="270" t="s">
        <v>104</v>
      </c>
      <c r="C157" s="99">
        <v>2292753.2613288332</v>
      </c>
      <c r="D157" s="99">
        <v>1059403.3140742572</v>
      </c>
      <c r="E157" s="243">
        <v>1233349.947254576</v>
      </c>
    </row>
    <row r="158" spans="2:5" ht="22.5" x14ac:dyDescent="0.2">
      <c r="B158" s="270" t="s">
        <v>105</v>
      </c>
      <c r="C158" s="99">
        <v>831931.71689324593</v>
      </c>
      <c r="D158" s="99">
        <v>312618.98519170372</v>
      </c>
      <c r="E158" s="243">
        <v>519312.73170154222</v>
      </c>
    </row>
    <row r="159" spans="2:5" x14ac:dyDescent="0.2">
      <c r="B159" s="270" t="s">
        <v>69</v>
      </c>
      <c r="C159" s="99">
        <v>9131710.3968680799</v>
      </c>
      <c r="D159" s="99">
        <v>5564286.8663681718</v>
      </c>
      <c r="E159" s="243">
        <v>3567423.5304999081</v>
      </c>
    </row>
    <row r="160" spans="2:5" ht="22.5" x14ac:dyDescent="0.2">
      <c r="B160" s="267" t="s">
        <v>70</v>
      </c>
      <c r="C160" s="99">
        <v>8508908.4281242788</v>
      </c>
      <c r="D160" s="99">
        <v>4151271.7976483563</v>
      </c>
      <c r="E160" s="243">
        <v>4357636.6304759225</v>
      </c>
    </row>
    <row r="161" spans="2:5" x14ac:dyDescent="0.2">
      <c r="B161" s="270" t="s">
        <v>71</v>
      </c>
      <c r="C161" s="99">
        <v>4107233.7951575853</v>
      </c>
      <c r="D161" s="99">
        <v>2034441.9113662862</v>
      </c>
      <c r="E161" s="243">
        <v>2072791.8837912991</v>
      </c>
    </row>
    <row r="162" spans="2:5" x14ac:dyDescent="0.2">
      <c r="B162" s="267" t="s">
        <v>72</v>
      </c>
      <c r="C162" s="99">
        <v>3755992.2427149704</v>
      </c>
      <c r="D162" s="99">
        <v>1943169.1162102271</v>
      </c>
      <c r="E162" s="243">
        <v>1812823.1265047432</v>
      </c>
    </row>
    <row r="163" spans="2:5" x14ac:dyDescent="0.2">
      <c r="B163" s="390" t="s">
        <v>73</v>
      </c>
      <c r="C163" s="99">
        <v>4625404.1886862935</v>
      </c>
      <c r="D163" s="99">
        <v>2320206.1820073086</v>
      </c>
      <c r="E163" s="243">
        <v>2305198.006678985</v>
      </c>
    </row>
    <row r="164" spans="2:5" x14ac:dyDescent="0.2">
      <c r="B164" s="378" t="s">
        <v>74</v>
      </c>
      <c r="C164" s="99">
        <v>4067475.1352877556</v>
      </c>
      <c r="D164" s="99">
        <v>1763561.6845604382</v>
      </c>
      <c r="E164" s="243">
        <v>2303913.4507273175</v>
      </c>
    </row>
    <row r="165" spans="2:5" x14ac:dyDescent="0.2">
      <c r="B165" s="378" t="s">
        <v>85</v>
      </c>
      <c r="C165" s="99">
        <v>6175658.6332388623</v>
      </c>
      <c r="D165" s="99">
        <v>679322.44965627498</v>
      </c>
      <c r="E165" s="243">
        <v>5496336.1835825872</v>
      </c>
    </row>
    <row r="166" spans="2:5" x14ac:dyDescent="0.2">
      <c r="B166" s="378" t="s">
        <v>106</v>
      </c>
      <c r="C166" s="99">
        <v>3299796.4975074255</v>
      </c>
      <c r="D166" s="99">
        <v>1122225.3691676683</v>
      </c>
      <c r="E166" s="243">
        <v>2177571.1283397572</v>
      </c>
    </row>
    <row r="167" spans="2:5" x14ac:dyDescent="0.2">
      <c r="B167" s="378" t="s">
        <v>107</v>
      </c>
      <c r="C167" s="99">
        <v>3684997.9908751026</v>
      </c>
      <c r="D167" s="99">
        <v>897773.78369422618</v>
      </c>
      <c r="E167" s="243">
        <v>2787224.2071808763</v>
      </c>
    </row>
    <row r="168" spans="2:5" ht="22.5" x14ac:dyDescent="0.2">
      <c r="B168" s="378" t="s">
        <v>77</v>
      </c>
      <c r="C168" s="99">
        <v>3099159.4318129537</v>
      </c>
      <c r="D168" s="99">
        <v>974898.94173906511</v>
      </c>
      <c r="E168" s="243">
        <v>2124260.4900738886</v>
      </c>
    </row>
    <row r="169" spans="2:5" x14ac:dyDescent="0.2">
      <c r="B169" s="378" t="s">
        <v>78</v>
      </c>
      <c r="C169" s="99">
        <v>3400183.155043555</v>
      </c>
      <c r="D169" s="99">
        <v>1149449.0378343784</v>
      </c>
      <c r="E169" s="243">
        <v>2250734.1172091765</v>
      </c>
    </row>
    <row r="170" spans="2:5" x14ac:dyDescent="0.2">
      <c r="B170" s="378" t="s">
        <v>79</v>
      </c>
      <c r="C170" s="99">
        <v>4032888.6083913031</v>
      </c>
      <c r="D170" s="99">
        <v>2069304.8857169992</v>
      </c>
      <c r="E170" s="243">
        <v>1963583.7226743039</v>
      </c>
    </row>
    <row r="171" spans="2:5" ht="22.5" x14ac:dyDescent="0.2">
      <c r="B171" s="378" t="s">
        <v>108</v>
      </c>
      <c r="C171" s="99">
        <v>2438054.7530021211</v>
      </c>
      <c r="D171" s="99">
        <v>1060553.8175559223</v>
      </c>
      <c r="E171" s="243">
        <v>1377500.9354461988</v>
      </c>
    </row>
    <row r="172" spans="2:5" x14ac:dyDescent="0.2">
      <c r="B172" s="378" t="s">
        <v>109</v>
      </c>
      <c r="C172" s="99">
        <v>206482.15010027419</v>
      </c>
      <c r="D172" s="99">
        <v>0</v>
      </c>
      <c r="E172" s="243">
        <v>206482.15010027419</v>
      </c>
    </row>
    <row r="173" spans="2:5" x14ac:dyDescent="0.2">
      <c r="B173" s="391" t="s">
        <v>81</v>
      </c>
      <c r="C173" s="250">
        <f>SUM(C154:C172)</f>
        <v>83481656.329686269</v>
      </c>
      <c r="D173" s="250">
        <f t="shared" ref="D173:E173" si="4">SUM(D154:D172)</f>
        <v>40526608.417774685</v>
      </c>
      <c r="E173" s="251">
        <f t="shared" si="4"/>
        <v>42955047.911911562</v>
      </c>
    </row>
    <row r="174" spans="2:5" x14ac:dyDescent="0.2">
      <c r="B174" s="378"/>
      <c r="C174" s="99"/>
      <c r="D174" s="99"/>
      <c r="E174" s="243"/>
    </row>
    <row r="175" spans="2:5" x14ac:dyDescent="0.2">
      <c r="B175" s="378" t="s">
        <v>59</v>
      </c>
      <c r="C175" s="99"/>
      <c r="D175" s="99"/>
      <c r="E175" s="243">
        <v>3621733.4079204272</v>
      </c>
    </row>
    <row r="176" spans="2:5" x14ac:dyDescent="0.2">
      <c r="B176" s="378"/>
      <c r="C176" s="99"/>
      <c r="D176" s="99"/>
      <c r="E176" s="243"/>
    </row>
    <row r="177" spans="2:5" x14ac:dyDescent="0.2">
      <c r="B177" s="391" t="s">
        <v>82</v>
      </c>
      <c r="C177" s="250"/>
      <c r="D177" s="250"/>
      <c r="E177" s="251">
        <f>+E173+E175</f>
        <v>46576781.31983199</v>
      </c>
    </row>
    <row r="178" spans="2:5" x14ac:dyDescent="0.2">
      <c r="B178" s="392"/>
      <c r="C178" s="260"/>
      <c r="D178" s="260"/>
      <c r="E178" s="261"/>
    </row>
    <row r="179" spans="2:5" x14ac:dyDescent="0.2">
      <c r="B179" s="378" t="s">
        <v>26</v>
      </c>
      <c r="C179" s="99"/>
      <c r="D179" s="99"/>
      <c r="E179" s="243"/>
    </row>
    <row r="180" spans="2:5" x14ac:dyDescent="0.2">
      <c r="B180" s="190"/>
      <c r="C180" s="21"/>
      <c r="D180" s="21"/>
      <c r="E180" s="191"/>
    </row>
    <row r="181" spans="2:5" x14ac:dyDescent="0.2">
      <c r="B181" s="190"/>
      <c r="C181" s="21"/>
      <c r="D181" s="21"/>
      <c r="E181" s="191"/>
    </row>
    <row r="182" spans="2:5" x14ac:dyDescent="0.2">
      <c r="B182" s="367" t="s">
        <v>185</v>
      </c>
      <c r="C182" s="117"/>
      <c r="D182" s="117"/>
      <c r="E182" s="291"/>
    </row>
    <row r="183" spans="2:5" ht="21" customHeight="1" x14ac:dyDescent="0.2">
      <c r="B183" s="323" t="s">
        <v>244</v>
      </c>
      <c r="C183" s="324"/>
      <c r="D183" s="324"/>
      <c r="E183" s="325"/>
    </row>
    <row r="184" spans="2:5" x14ac:dyDescent="0.2">
      <c r="B184" s="339">
        <v>2010</v>
      </c>
      <c r="C184" s="340"/>
      <c r="D184" s="340"/>
      <c r="E184" s="341"/>
    </row>
    <row r="185" spans="2:5" x14ac:dyDescent="0.2">
      <c r="B185" s="338"/>
      <c r="C185" s="141"/>
      <c r="D185" s="141"/>
      <c r="E185" s="377" t="s">
        <v>97</v>
      </c>
    </row>
    <row r="186" spans="2:5" ht="24" x14ac:dyDescent="0.2">
      <c r="B186" s="343" t="s">
        <v>98</v>
      </c>
      <c r="C186" s="344" t="s">
        <v>54</v>
      </c>
      <c r="D186" s="344" t="s">
        <v>99</v>
      </c>
      <c r="E186" s="345" t="s">
        <v>100</v>
      </c>
    </row>
    <row r="187" spans="2:5" x14ac:dyDescent="0.2">
      <c r="B187" s="346"/>
      <c r="C187" s="347"/>
      <c r="D187" s="347"/>
      <c r="E187" s="348"/>
    </row>
    <row r="188" spans="2:5" x14ac:dyDescent="0.2">
      <c r="B188" s="267" t="s">
        <v>65</v>
      </c>
      <c r="C188" s="99">
        <v>317275.24455474049</v>
      </c>
      <c r="D188" s="99">
        <v>192515.05988794114</v>
      </c>
      <c r="E188" s="243">
        <v>124760.18466679935</v>
      </c>
    </row>
    <row r="189" spans="2:5" x14ac:dyDescent="0.2">
      <c r="B189" s="270" t="s">
        <v>66</v>
      </c>
      <c r="C189" s="99">
        <v>94050.469998269764</v>
      </c>
      <c r="D189" s="99">
        <v>40150.20064253622</v>
      </c>
      <c r="E189" s="243">
        <v>53900.269355733544</v>
      </c>
    </row>
    <row r="190" spans="2:5" x14ac:dyDescent="0.2">
      <c r="B190" s="270" t="s">
        <v>67</v>
      </c>
      <c r="C190" s="99">
        <v>20534378.161674898</v>
      </c>
      <c r="D190" s="99">
        <v>13974646.478186777</v>
      </c>
      <c r="E190" s="243">
        <v>6559731.6834881213</v>
      </c>
    </row>
    <row r="191" spans="2:5" x14ac:dyDescent="0.2">
      <c r="B191" s="270" t="s">
        <v>104</v>
      </c>
      <c r="C191" s="99">
        <v>2332543.2963399896</v>
      </c>
      <c r="D191" s="99">
        <v>1099972.8580153603</v>
      </c>
      <c r="E191" s="243">
        <v>1232570.4383246293</v>
      </c>
    </row>
    <row r="192" spans="2:5" ht="22.5" x14ac:dyDescent="0.2">
      <c r="B192" s="270" t="s">
        <v>105</v>
      </c>
      <c r="C192" s="99">
        <v>843792.81950229325</v>
      </c>
      <c r="D192" s="99">
        <v>317990.2224924835</v>
      </c>
      <c r="E192" s="243">
        <v>525802.59700980969</v>
      </c>
    </row>
    <row r="193" spans="2:5" x14ac:dyDescent="0.2">
      <c r="B193" s="270" t="s">
        <v>69</v>
      </c>
      <c r="C193" s="99">
        <v>8822834.2426639311</v>
      </c>
      <c r="D193" s="99">
        <v>5376109.7831338709</v>
      </c>
      <c r="E193" s="243">
        <v>3446724.4595300602</v>
      </c>
    </row>
    <row r="194" spans="2:5" ht="22.5" x14ac:dyDescent="0.2">
      <c r="B194" s="267" t="s">
        <v>70</v>
      </c>
      <c r="C194" s="99">
        <v>9193720.1156018358</v>
      </c>
      <c r="D194" s="99">
        <v>4477437.7895937245</v>
      </c>
      <c r="E194" s="243">
        <v>4716282.3260081112</v>
      </c>
    </row>
    <row r="195" spans="2:5" x14ac:dyDescent="0.2">
      <c r="B195" s="270" t="s">
        <v>71</v>
      </c>
      <c r="C195" s="99">
        <v>4175755.9479575306</v>
      </c>
      <c r="D195" s="99">
        <v>2066138.4981851212</v>
      </c>
      <c r="E195" s="243">
        <v>2109617.4497724092</v>
      </c>
    </row>
    <row r="196" spans="2:5" x14ac:dyDescent="0.2">
      <c r="B196" s="267" t="s">
        <v>72</v>
      </c>
      <c r="C196" s="99">
        <v>3910176.5226472039</v>
      </c>
      <c r="D196" s="99">
        <v>2022936.6214681349</v>
      </c>
      <c r="E196" s="243">
        <v>1887239.901179069</v>
      </c>
    </row>
    <row r="197" spans="2:5" x14ac:dyDescent="0.2">
      <c r="B197" s="390" t="s">
        <v>73</v>
      </c>
      <c r="C197" s="99">
        <v>4871899.5390558382</v>
      </c>
      <c r="D197" s="99">
        <v>2443853.7622906468</v>
      </c>
      <c r="E197" s="243">
        <v>2428045.7767651915</v>
      </c>
    </row>
    <row r="198" spans="2:5" x14ac:dyDescent="0.2">
      <c r="B198" s="378" t="s">
        <v>74</v>
      </c>
      <c r="C198" s="99">
        <v>4634041.2058309745</v>
      </c>
      <c r="D198" s="99">
        <v>2014469.3023956621</v>
      </c>
      <c r="E198" s="243">
        <v>2619571.9034353122</v>
      </c>
    </row>
    <row r="199" spans="2:5" x14ac:dyDescent="0.2">
      <c r="B199" s="378" t="s">
        <v>85</v>
      </c>
      <c r="C199" s="99">
        <v>6462966.9335065708</v>
      </c>
      <c r="D199" s="99">
        <v>710926.36268572288</v>
      </c>
      <c r="E199" s="243">
        <v>5752040.5708208475</v>
      </c>
    </row>
    <row r="200" spans="2:5" x14ac:dyDescent="0.2">
      <c r="B200" s="378" t="s">
        <v>106</v>
      </c>
      <c r="C200" s="99">
        <v>3419425.3663326781</v>
      </c>
      <c r="D200" s="99">
        <v>1162909.863372671</v>
      </c>
      <c r="E200" s="243">
        <v>2256515.5029600072</v>
      </c>
    </row>
    <row r="201" spans="2:5" x14ac:dyDescent="0.2">
      <c r="B201" s="378" t="s">
        <v>107</v>
      </c>
      <c r="C201" s="99">
        <v>3818591.7266114457</v>
      </c>
      <c r="D201" s="99">
        <v>930321.14298909006</v>
      </c>
      <c r="E201" s="243">
        <v>2888270.5836223555</v>
      </c>
    </row>
    <row r="202" spans="2:5" ht="22.5" x14ac:dyDescent="0.2">
      <c r="B202" s="378" t="s">
        <v>77</v>
      </c>
      <c r="C202" s="99">
        <v>3397964.0444587688</v>
      </c>
      <c r="D202" s="99">
        <v>1100572.6365313055</v>
      </c>
      <c r="E202" s="243">
        <v>2297391.4079274633</v>
      </c>
    </row>
    <row r="203" spans="2:5" x14ac:dyDescent="0.2">
      <c r="B203" s="378" t="s">
        <v>78</v>
      </c>
      <c r="C203" s="99">
        <v>3314936.9016413279</v>
      </c>
      <c r="D203" s="99">
        <v>1124401.9174045457</v>
      </c>
      <c r="E203" s="243">
        <v>2190534.9842367824</v>
      </c>
    </row>
    <row r="204" spans="2:5" x14ac:dyDescent="0.2">
      <c r="B204" s="378" t="s">
        <v>79</v>
      </c>
      <c r="C204" s="99">
        <v>4213240.2446446875</v>
      </c>
      <c r="D204" s="99">
        <v>2161844.6402913393</v>
      </c>
      <c r="E204" s="243">
        <v>2051395.6043533483</v>
      </c>
    </row>
    <row r="205" spans="2:5" ht="22.5" x14ac:dyDescent="0.2">
      <c r="B205" s="378" t="s">
        <v>108</v>
      </c>
      <c r="C205" s="99">
        <v>2499628.7620485378</v>
      </c>
      <c r="D205" s="99">
        <v>1087338.5114911136</v>
      </c>
      <c r="E205" s="243">
        <v>1412290.2505574243</v>
      </c>
    </row>
    <row r="206" spans="2:5" x14ac:dyDescent="0.2">
      <c r="B206" s="378" t="s">
        <v>109</v>
      </c>
      <c r="C206" s="99">
        <v>212924.08574363287</v>
      </c>
      <c r="D206" s="99">
        <v>0</v>
      </c>
      <c r="E206" s="243">
        <v>212924.08574363287</v>
      </c>
    </row>
    <row r="207" spans="2:5" x14ac:dyDescent="0.2">
      <c r="B207" s="391" t="s">
        <v>81</v>
      </c>
      <c r="C207" s="250">
        <f>SUM(C188:C206)</f>
        <v>87070145.630815148</v>
      </c>
      <c r="D207" s="250">
        <f t="shared" ref="D207:E207" si="5">SUM(D188:D206)</f>
        <v>42304535.651058048</v>
      </c>
      <c r="E207" s="251">
        <f t="shared" si="5"/>
        <v>44765609.979757108</v>
      </c>
    </row>
    <row r="208" spans="2:5" x14ac:dyDescent="0.2">
      <c r="B208" s="378"/>
      <c r="C208" s="99"/>
      <c r="D208" s="99"/>
      <c r="E208" s="243"/>
    </row>
    <row r="209" spans="2:5" x14ac:dyDescent="0.2">
      <c r="B209" s="378" t="s">
        <v>59</v>
      </c>
      <c r="C209" s="99"/>
      <c r="D209" s="99"/>
      <c r="E209" s="243">
        <v>3986631.4272660837</v>
      </c>
    </row>
    <row r="210" spans="2:5" x14ac:dyDescent="0.2">
      <c r="B210" s="378"/>
      <c r="C210" s="99"/>
      <c r="D210" s="99"/>
      <c r="E210" s="243"/>
    </row>
    <row r="211" spans="2:5" x14ac:dyDescent="0.2">
      <c r="B211" s="391" t="s">
        <v>82</v>
      </c>
      <c r="C211" s="250"/>
      <c r="D211" s="250"/>
      <c r="E211" s="251">
        <f>+E207+E209</f>
        <v>48752241.407023191</v>
      </c>
    </row>
    <row r="212" spans="2:5" x14ac:dyDescent="0.2">
      <c r="B212" s="392"/>
      <c r="C212" s="260"/>
      <c r="D212" s="260"/>
      <c r="E212" s="261"/>
    </row>
    <row r="213" spans="2:5" x14ac:dyDescent="0.2">
      <c r="B213" s="378" t="s">
        <v>26</v>
      </c>
      <c r="C213" s="99"/>
      <c r="D213" s="99"/>
      <c r="E213" s="243"/>
    </row>
    <row r="214" spans="2:5" x14ac:dyDescent="0.2">
      <c r="B214" s="349"/>
      <c r="C214" s="379"/>
      <c r="D214" s="379"/>
      <c r="E214" s="380"/>
    </row>
    <row r="215" spans="2:5" x14ac:dyDescent="0.2">
      <c r="B215" s="190"/>
      <c r="C215" s="21"/>
      <c r="D215" s="21"/>
      <c r="E215" s="191"/>
    </row>
    <row r="216" spans="2:5" x14ac:dyDescent="0.2">
      <c r="B216" s="367" t="s">
        <v>186</v>
      </c>
      <c r="C216" s="117"/>
      <c r="D216" s="117"/>
      <c r="E216" s="291"/>
    </row>
    <row r="217" spans="2:5" ht="22.5" customHeight="1" x14ac:dyDescent="0.2">
      <c r="B217" s="323" t="s">
        <v>244</v>
      </c>
      <c r="C217" s="324"/>
      <c r="D217" s="324"/>
      <c r="E217" s="325"/>
    </row>
    <row r="218" spans="2:5" x14ac:dyDescent="0.2">
      <c r="B218" s="339">
        <v>2011</v>
      </c>
      <c r="C218" s="340"/>
      <c r="D218" s="340"/>
      <c r="E218" s="341"/>
    </row>
    <row r="219" spans="2:5" x14ac:dyDescent="0.2">
      <c r="B219" s="338"/>
      <c r="C219" s="141"/>
      <c r="D219" s="141"/>
      <c r="E219" s="377" t="s">
        <v>97</v>
      </c>
    </row>
    <row r="220" spans="2:5" ht="24" x14ac:dyDescent="0.2">
      <c r="B220" s="343" t="s">
        <v>98</v>
      </c>
      <c r="C220" s="344" t="s">
        <v>54</v>
      </c>
      <c r="D220" s="344" t="s">
        <v>99</v>
      </c>
      <c r="E220" s="345" t="s">
        <v>100</v>
      </c>
    </row>
    <row r="221" spans="2:5" x14ac:dyDescent="0.2">
      <c r="B221" s="346"/>
      <c r="C221" s="347"/>
      <c r="D221" s="347"/>
      <c r="E221" s="348"/>
    </row>
    <row r="222" spans="2:5" x14ac:dyDescent="0.2">
      <c r="B222" s="267" t="s">
        <v>65</v>
      </c>
      <c r="C222" s="99">
        <v>363922.74554846785</v>
      </c>
      <c r="D222" s="99">
        <v>219195.57298693937</v>
      </c>
      <c r="E222" s="243">
        <v>144727.17256152848</v>
      </c>
    </row>
    <row r="223" spans="2:5" x14ac:dyDescent="0.2">
      <c r="B223" s="270" t="s">
        <v>66</v>
      </c>
      <c r="C223" s="99">
        <v>112760.88010160829</v>
      </c>
      <c r="D223" s="99">
        <v>48137.685657411726</v>
      </c>
      <c r="E223" s="243">
        <v>64623.194444196561</v>
      </c>
    </row>
    <row r="224" spans="2:5" x14ac:dyDescent="0.2">
      <c r="B224" s="270" t="s">
        <v>67</v>
      </c>
      <c r="C224" s="99">
        <v>22177612.008893248</v>
      </c>
      <c r="D224" s="99">
        <v>15124888.987601308</v>
      </c>
      <c r="E224" s="243">
        <v>7052723.0212919395</v>
      </c>
    </row>
    <row r="225" spans="2:5" x14ac:dyDescent="0.2">
      <c r="B225" s="270" t="s">
        <v>104</v>
      </c>
      <c r="C225" s="99">
        <v>2457210.7552433074</v>
      </c>
      <c r="D225" s="99">
        <v>1163501.7206755055</v>
      </c>
      <c r="E225" s="243">
        <v>1293709.034567802</v>
      </c>
    </row>
    <row r="226" spans="2:5" ht="22.5" x14ac:dyDescent="0.2">
      <c r="B226" s="270" t="s">
        <v>105</v>
      </c>
      <c r="C226" s="99">
        <v>859054.24723899341</v>
      </c>
      <c r="D226" s="99">
        <v>323561.21064386121</v>
      </c>
      <c r="E226" s="243">
        <v>535493.0365951322</v>
      </c>
    </row>
    <row r="227" spans="2:5" x14ac:dyDescent="0.2">
      <c r="B227" s="270" t="s">
        <v>69</v>
      </c>
      <c r="C227" s="99">
        <v>10578411.836358255</v>
      </c>
      <c r="D227" s="99">
        <v>6446328.291968164</v>
      </c>
      <c r="E227" s="243">
        <v>4132083.5443900907</v>
      </c>
    </row>
    <row r="228" spans="2:5" ht="22.5" x14ac:dyDescent="0.2">
      <c r="B228" s="267" t="s">
        <v>70</v>
      </c>
      <c r="C228" s="99">
        <v>10089920.521801058</v>
      </c>
      <c r="D228" s="99">
        <v>4902866.5371636134</v>
      </c>
      <c r="E228" s="243">
        <v>5187053.9846374448</v>
      </c>
    </row>
    <row r="229" spans="2:5" x14ac:dyDescent="0.2">
      <c r="B229" s="270" t="s">
        <v>71</v>
      </c>
      <c r="C229" s="99">
        <v>4288812.7988536302</v>
      </c>
      <c r="D229" s="99">
        <v>2116621.0970040704</v>
      </c>
      <c r="E229" s="243">
        <v>2172191.7018495598</v>
      </c>
    </row>
    <row r="230" spans="2:5" x14ac:dyDescent="0.2">
      <c r="B230" s="267" t="s">
        <v>72</v>
      </c>
      <c r="C230" s="99">
        <v>4114584.8462254298</v>
      </c>
      <c r="D230" s="99">
        <v>2128687.623016105</v>
      </c>
      <c r="E230" s="243">
        <v>1985897.2232093248</v>
      </c>
    </row>
    <row r="231" spans="2:5" x14ac:dyDescent="0.2">
      <c r="B231" s="390" t="s">
        <v>73</v>
      </c>
      <c r="C231" s="99">
        <v>5362817.0605550632</v>
      </c>
      <c r="D231" s="99">
        <v>2690108.969786732</v>
      </c>
      <c r="E231" s="243">
        <v>2672708.0907683312</v>
      </c>
    </row>
    <row r="232" spans="2:5" x14ac:dyDescent="0.2">
      <c r="B232" s="378" t="s">
        <v>74</v>
      </c>
      <c r="C232" s="99">
        <v>5237843.9964162251</v>
      </c>
      <c r="D232" s="99">
        <v>2275731.7593881688</v>
      </c>
      <c r="E232" s="243">
        <v>2962112.2370280563</v>
      </c>
    </row>
    <row r="233" spans="2:5" x14ac:dyDescent="0.2">
      <c r="B233" s="378" t="s">
        <v>85</v>
      </c>
      <c r="C233" s="99">
        <v>6811218.5334975449</v>
      </c>
      <c r="D233" s="99">
        <v>749234.03868472995</v>
      </c>
      <c r="E233" s="243">
        <v>6061984.4948128145</v>
      </c>
    </row>
    <row r="234" spans="2:5" x14ac:dyDescent="0.2">
      <c r="B234" s="378" t="s">
        <v>106</v>
      </c>
      <c r="C234" s="99">
        <v>3689222.7853570813</v>
      </c>
      <c r="D234" s="99">
        <v>1254665.0696085256</v>
      </c>
      <c r="E234" s="243">
        <v>2434557.715748556</v>
      </c>
    </row>
    <row r="235" spans="2:5" x14ac:dyDescent="0.2">
      <c r="B235" s="378" t="s">
        <v>107</v>
      </c>
      <c r="C235" s="99">
        <v>4119883.9268423407</v>
      </c>
      <c r="D235" s="99">
        <v>1003724.7755741414</v>
      </c>
      <c r="E235" s="243">
        <v>3116159.1512681991</v>
      </c>
    </row>
    <row r="236" spans="2:5" ht="22.5" x14ac:dyDescent="0.2">
      <c r="B236" s="378" t="s">
        <v>77</v>
      </c>
      <c r="C236" s="99">
        <v>3554970.1984206685</v>
      </c>
      <c r="D236" s="99">
        <v>1076904.2648957572</v>
      </c>
      <c r="E236" s="243">
        <v>2478065.9335249113</v>
      </c>
    </row>
    <row r="237" spans="2:5" x14ac:dyDescent="0.2">
      <c r="B237" s="378" t="s">
        <v>78</v>
      </c>
      <c r="C237" s="99">
        <v>3400478.1751403762</v>
      </c>
      <c r="D237" s="99">
        <v>1153808.6640918164</v>
      </c>
      <c r="E237" s="243">
        <v>2246669.51104856</v>
      </c>
    </row>
    <row r="238" spans="2:5" x14ac:dyDescent="0.2">
      <c r="B238" s="378" t="s">
        <v>79</v>
      </c>
      <c r="C238" s="99">
        <v>4328522.4030653276</v>
      </c>
      <c r="D238" s="99">
        <v>2220996.7659313753</v>
      </c>
      <c r="E238" s="243">
        <v>2107525.6371339522</v>
      </c>
    </row>
    <row r="239" spans="2:5" ht="22.5" x14ac:dyDescent="0.2">
      <c r="B239" s="378" t="s">
        <v>108</v>
      </c>
      <c r="C239" s="99">
        <v>2505295.3989597824</v>
      </c>
      <c r="D239" s="99">
        <v>1089803.4985475049</v>
      </c>
      <c r="E239" s="243">
        <v>1415491.9004122776</v>
      </c>
    </row>
    <row r="240" spans="2:5" x14ac:dyDescent="0.2">
      <c r="B240" s="378" t="s">
        <v>109</v>
      </c>
      <c r="C240" s="99">
        <v>221460.9016794489</v>
      </c>
      <c r="D240" s="99">
        <v>0</v>
      </c>
      <c r="E240" s="243">
        <v>221460.9016794489</v>
      </c>
    </row>
    <row r="241" spans="2:5" x14ac:dyDescent="0.2">
      <c r="B241" s="391" t="s">
        <v>81</v>
      </c>
      <c r="C241" s="250">
        <f>SUM(C222:C240)</f>
        <v>94274004.020197898</v>
      </c>
      <c r="D241" s="250">
        <f t="shared" ref="D241:E241" si="6">SUM(D222:D240)</f>
        <v>45988766.533225738</v>
      </c>
      <c r="E241" s="251">
        <f t="shared" si="6"/>
        <v>48285237.486972131</v>
      </c>
    </row>
    <row r="242" spans="2:5" x14ac:dyDescent="0.2">
      <c r="B242" s="378"/>
      <c r="C242" s="99"/>
      <c r="D242" s="99"/>
      <c r="E242" s="243"/>
    </row>
    <row r="243" spans="2:5" x14ac:dyDescent="0.2">
      <c r="B243" s="378" t="s">
        <v>59</v>
      </c>
      <c r="C243" s="99"/>
      <c r="D243" s="99"/>
      <c r="E243" s="243">
        <v>4590020.5264196666</v>
      </c>
    </row>
    <row r="244" spans="2:5" x14ac:dyDescent="0.2">
      <c r="B244" s="378"/>
      <c r="C244" s="99"/>
      <c r="D244" s="99"/>
      <c r="E244" s="243"/>
    </row>
    <row r="245" spans="2:5" x14ac:dyDescent="0.2">
      <c r="B245" s="391" t="s">
        <v>82</v>
      </c>
      <c r="C245" s="250"/>
      <c r="D245" s="250"/>
      <c r="E245" s="251">
        <f>+E241+E243</f>
        <v>52875258.0133918</v>
      </c>
    </row>
    <row r="246" spans="2:5" x14ac:dyDescent="0.2">
      <c r="B246" s="392"/>
      <c r="C246" s="260"/>
      <c r="D246" s="260"/>
      <c r="E246" s="261"/>
    </row>
    <row r="247" spans="2:5" x14ac:dyDescent="0.2">
      <c r="B247" s="378" t="s">
        <v>26</v>
      </c>
      <c r="C247" s="99"/>
      <c r="D247" s="99"/>
      <c r="E247" s="243"/>
    </row>
    <row r="248" spans="2:5" x14ac:dyDescent="0.2">
      <c r="B248" s="349"/>
      <c r="C248" s="379"/>
      <c r="D248" s="379"/>
      <c r="E248" s="380"/>
    </row>
    <row r="249" spans="2:5" x14ac:dyDescent="0.2">
      <c r="B249" s="190"/>
      <c r="C249" s="21"/>
      <c r="D249" s="21"/>
      <c r="E249" s="191"/>
    </row>
    <row r="250" spans="2:5" x14ac:dyDescent="0.2">
      <c r="B250" s="367" t="s">
        <v>187</v>
      </c>
      <c r="C250" s="117"/>
      <c r="D250" s="117"/>
      <c r="E250" s="291"/>
    </row>
    <row r="251" spans="2:5" ht="22.5" customHeight="1" x14ac:dyDescent="0.2">
      <c r="B251" s="323" t="s">
        <v>244</v>
      </c>
      <c r="C251" s="324"/>
      <c r="D251" s="324"/>
      <c r="E251" s="325"/>
    </row>
    <row r="252" spans="2:5" x14ac:dyDescent="0.2">
      <c r="B252" s="339">
        <v>2012</v>
      </c>
      <c r="C252" s="340"/>
      <c r="D252" s="340"/>
      <c r="E252" s="341"/>
    </row>
    <row r="253" spans="2:5" x14ac:dyDescent="0.2">
      <c r="B253" s="338"/>
      <c r="C253" s="141"/>
      <c r="D253" s="141"/>
      <c r="E253" s="377" t="s">
        <v>97</v>
      </c>
    </row>
    <row r="254" spans="2:5" ht="24" x14ac:dyDescent="0.2">
      <c r="B254" s="343" t="s">
        <v>98</v>
      </c>
      <c r="C254" s="344" t="s">
        <v>54</v>
      </c>
      <c r="D254" s="344" t="s">
        <v>99</v>
      </c>
      <c r="E254" s="345" t="s">
        <v>100</v>
      </c>
    </row>
    <row r="255" spans="2:5" x14ac:dyDescent="0.2">
      <c r="B255" s="346"/>
      <c r="C255" s="347"/>
      <c r="D255" s="347"/>
      <c r="E255" s="348"/>
    </row>
    <row r="256" spans="2:5" x14ac:dyDescent="0.2">
      <c r="B256" s="267" t="s">
        <v>65</v>
      </c>
      <c r="C256" s="99">
        <v>393026.06365929905</v>
      </c>
      <c r="D256" s="99">
        <v>232120.78748019005</v>
      </c>
      <c r="E256" s="243">
        <v>160905.276179109</v>
      </c>
    </row>
    <row r="257" spans="2:5" x14ac:dyDescent="0.2">
      <c r="B257" s="270" t="s">
        <v>66</v>
      </c>
      <c r="C257" s="99">
        <v>77277.460485819582</v>
      </c>
      <c r="D257" s="99">
        <v>32989.793072893743</v>
      </c>
      <c r="E257" s="243">
        <v>44287.667412925839</v>
      </c>
    </row>
    <row r="258" spans="2:5" x14ac:dyDescent="0.2">
      <c r="B258" s="270" t="s">
        <v>67</v>
      </c>
      <c r="C258" s="99">
        <v>22224341.162829127</v>
      </c>
      <c r="D258" s="99">
        <v>15364590.437797453</v>
      </c>
      <c r="E258" s="243">
        <v>6859750.7250316748</v>
      </c>
    </row>
    <row r="259" spans="2:5" x14ac:dyDescent="0.2">
      <c r="B259" s="270" t="s">
        <v>104</v>
      </c>
      <c r="C259" s="99">
        <v>2573438.7886382691</v>
      </c>
      <c r="D259" s="99">
        <v>1253524.6170497199</v>
      </c>
      <c r="E259" s="243">
        <v>1319914.1715885492</v>
      </c>
    </row>
    <row r="260" spans="2:5" ht="22.5" x14ac:dyDescent="0.2">
      <c r="B260" s="270" t="s">
        <v>105</v>
      </c>
      <c r="C260" s="99">
        <v>858067.65530929808</v>
      </c>
      <c r="D260" s="99">
        <v>323512.38610258437</v>
      </c>
      <c r="E260" s="243">
        <v>534555.26920671365</v>
      </c>
    </row>
    <row r="261" spans="2:5" x14ac:dyDescent="0.2">
      <c r="B261" s="270" t="s">
        <v>69</v>
      </c>
      <c r="C261" s="99">
        <v>8515152.0350968968</v>
      </c>
      <c r="D261" s="99">
        <v>5193759.634439934</v>
      </c>
      <c r="E261" s="243">
        <v>3321392.4006569628</v>
      </c>
    </row>
    <row r="262" spans="2:5" ht="22.5" x14ac:dyDescent="0.2">
      <c r="B262" s="267" t="s">
        <v>70</v>
      </c>
      <c r="C262" s="99">
        <v>10861734.969983131</v>
      </c>
      <c r="D262" s="99">
        <v>5268861.2947876034</v>
      </c>
      <c r="E262" s="243">
        <v>5592873.6751955273</v>
      </c>
    </row>
    <row r="263" spans="2:5" x14ac:dyDescent="0.2">
      <c r="B263" s="270" t="s">
        <v>71</v>
      </c>
      <c r="C263" s="99">
        <v>4378026.8332289495</v>
      </c>
      <c r="D263" s="99">
        <v>2156363.3276595995</v>
      </c>
      <c r="E263" s="243">
        <v>2221663.50556935</v>
      </c>
    </row>
    <row r="264" spans="2:5" x14ac:dyDescent="0.2">
      <c r="B264" s="267" t="s">
        <v>72</v>
      </c>
      <c r="C264" s="99">
        <v>4387088.8314737761</v>
      </c>
      <c r="D264" s="99">
        <v>2269668.0335070579</v>
      </c>
      <c r="E264" s="243">
        <v>2117420.7979667182</v>
      </c>
    </row>
    <row r="265" spans="2:5" x14ac:dyDescent="0.2">
      <c r="B265" s="390" t="s">
        <v>73</v>
      </c>
      <c r="C265" s="99">
        <v>5608487.5549153108</v>
      </c>
      <c r="D265" s="99">
        <v>2813342.7838490079</v>
      </c>
      <c r="E265" s="243">
        <v>2795144.7710663029</v>
      </c>
    </row>
    <row r="266" spans="2:5" x14ac:dyDescent="0.2">
      <c r="B266" s="378" t="s">
        <v>74</v>
      </c>
      <c r="C266" s="99">
        <v>5826697.9215907091</v>
      </c>
      <c r="D266" s="99">
        <v>2531999.3594231601</v>
      </c>
      <c r="E266" s="243">
        <v>3294698.562167549</v>
      </c>
    </row>
    <row r="267" spans="2:5" x14ac:dyDescent="0.2">
      <c r="B267" s="378" t="s">
        <v>85</v>
      </c>
      <c r="C267" s="99">
        <v>7240170.4108251566</v>
      </c>
      <c r="D267" s="99">
        <v>796418.74519076722</v>
      </c>
      <c r="E267" s="243">
        <v>6443751.665634389</v>
      </c>
    </row>
    <row r="268" spans="2:5" x14ac:dyDescent="0.2">
      <c r="B268" s="378" t="s">
        <v>106</v>
      </c>
      <c r="C268" s="99">
        <v>4199448.1052268883</v>
      </c>
      <c r="D268" s="99">
        <v>1428187.2241965744</v>
      </c>
      <c r="E268" s="243">
        <v>2771260.8810303137</v>
      </c>
    </row>
    <row r="269" spans="2:5" x14ac:dyDescent="0.2">
      <c r="B269" s="378" t="s">
        <v>107</v>
      </c>
      <c r="C269" s="99">
        <v>4689670.3606524505</v>
      </c>
      <c r="D269" s="99">
        <v>1142541.4923935346</v>
      </c>
      <c r="E269" s="243">
        <v>3547128.8682589158</v>
      </c>
    </row>
    <row r="270" spans="2:5" ht="22.5" x14ac:dyDescent="0.2">
      <c r="B270" s="378" t="s">
        <v>77</v>
      </c>
      <c r="C270" s="99">
        <v>3640207.0614959961</v>
      </c>
      <c r="D270" s="99">
        <v>1038812.478649626</v>
      </c>
      <c r="E270" s="243">
        <v>2601394.5828463701</v>
      </c>
    </row>
    <row r="271" spans="2:5" x14ac:dyDescent="0.2">
      <c r="B271" s="378" t="s">
        <v>78</v>
      </c>
      <c r="C271" s="99">
        <v>3540001.9825847354</v>
      </c>
      <c r="D271" s="99">
        <v>1202539.9564417433</v>
      </c>
      <c r="E271" s="243">
        <v>2337462.0261429921</v>
      </c>
    </row>
    <row r="272" spans="2:5" x14ac:dyDescent="0.2">
      <c r="B272" s="378" t="s">
        <v>79</v>
      </c>
      <c r="C272" s="99">
        <v>4743292.1017911891</v>
      </c>
      <c r="D272" s="99">
        <v>2433818.1570888055</v>
      </c>
      <c r="E272" s="243">
        <v>2309473.9447023836</v>
      </c>
    </row>
    <row r="273" spans="2:5" ht="22.5" x14ac:dyDescent="0.2">
      <c r="B273" s="378" t="s">
        <v>108</v>
      </c>
      <c r="C273" s="99">
        <v>2689645.1563765975</v>
      </c>
      <c r="D273" s="99">
        <v>1169995.6430238194</v>
      </c>
      <c r="E273" s="243">
        <v>1519649.513352778</v>
      </c>
    </row>
    <row r="274" spans="2:5" x14ac:dyDescent="0.2">
      <c r="B274" s="378" t="s">
        <v>109</v>
      </c>
      <c r="C274" s="99">
        <v>223433.04438935616</v>
      </c>
      <c r="D274" s="99">
        <v>0</v>
      </c>
      <c r="E274" s="243">
        <v>223433.04438935616</v>
      </c>
    </row>
    <row r="275" spans="2:5" x14ac:dyDescent="0.2">
      <c r="B275" s="391" t="s">
        <v>81</v>
      </c>
      <c r="C275" s="250">
        <f>SUM(C256:C274)</f>
        <v>96669207.500552937</v>
      </c>
      <c r="D275" s="250">
        <f t="shared" ref="D275:E275" si="7">SUM(D256:D274)</f>
        <v>46653046.152154073</v>
      </c>
      <c r="E275" s="251">
        <f t="shared" si="7"/>
        <v>50016161.348398894</v>
      </c>
    </row>
    <row r="276" spans="2:5" x14ac:dyDescent="0.2">
      <c r="B276" s="378"/>
      <c r="C276" s="99"/>
      <c r="D276" s="99"/>
      <c r="E276" s="243"/>
    </row>
    <row r="277" spans="2:5" x14ac:dyDescent="0.2">
      <c r="B277" s="378" t="s">
        <v>59</v>
      </c>
      <c r="C277" s="99"/>
      <c r="D277" s="99"/>
      <c r="E277" s="243">
        <v>4789676.8969321148</v>
      </c>
    </row>
    <row r="278" spans="2:5" x14ac:dyDescent="0.2">
      <c r="B278" s="378"/>
      <c r="C278" s="99"/>
      <c r="D278" s="99"/>
      <c r="E278" s="243"/>
    </row>
    <row r="279" spans="2:5" x14ac:dyDescent="0.2">
      <c r="B279" s="391" t="s">
        <v>82</v>
      </c>
      <c r="C279" s="250"/>
      <c r="D279" s="250"/>
      <c r="E279" s="251">
        <f>+E275+E277</f>
        <v>54805838.245331012</v>
      </c>
    </row>
    <row r="280" spans="2:5" x14ac:dyDescent="0.2">
      <c r="B280" s="392"/>
      <c r="C280" s="260"/>
      <c r="D280" s="260"/>
      <c r="E280" s="261"/>
    </row>
    <row r="281" spans="2:5" x14ac:dyDescent="0.2">
      <c r="B281" s="378" t="s">
        <v>26</v>
      </c>
      <c r="C281" s="99"/>
      <c r="D281" s="99"/>
      <c r="E281" s="243"/>
    </row>
    <row r="282" spans="2:5" x14ac:dyDescent="0.2">
      <c r="B282" s="349"/>
      <c r="C282" s="379"/>
      <c r="D282" s="379"/>
      <c r="E282" s="380"/>
    </row>
    <row r="283" spans="2:5" x14ac:dyDescent="0.2">
      <c r="B283" s="190"/>
      <c r="C283" s="21"/>
      <c r="D283" s="21"/>
      <c r="E283" s="191"/>
    </row>
    <row r="284" spans="2:5" x14ac:dyDescent="0.2">
      <c r="B284" s="367" t="s">
        <v>188</v>
      </c>
      <c r="C284" s="117"/>
      <c r="D284" s="117"/>
      <c r="E284" s="291"/>
    </row>
    <row r="285" spans="2:5" ht="21" customHeight="1" x14ac:dyDescent="0.2">
      <c r="B285" s="323" t="s">
        <v>244</v>
      </c>
      <c r="C285" s="324"/>
      <c r="D285" s="324"/>
      <c r="E285" s="325"/>
    </row>
    <row r="286" spans="2:5" x14ac:dyDescent="0.2">
      <c r="B286" s="339">
        <v>2013</v>
      </c>
      <c r="C286" s="340"/>
      <c r="D286" s="340"/>
      <c r="E286" s="341"/>
    </row>
    <row r="287" spans="2:5" x14ac:dyDescent="0.2">
      <c r="B287" s="338"/>
      <c r="C287" s="141"/>
      <c r="D287" s="141"/>
      <c r="E287" s="377" t="s">
        <v>97</v>
      </c>
    </row>
    <row r="288" spans="2:5" ht="24" x14ac:dyDescent="0.2">
      <c r="B288" s="343" t="s">
        <v>98</v>
      </c>
      <c r="C288" s="344" t="s">
        <v>54</v>
      </c>
      <c r="D288" s="344" t="s">
        <v>99</v>
      </c>
      <c r="E288" s="345" t="s">
        <v>100</v>
      </c>
    </row>
    <row r="289" spans="2:5" x14ac:dyDescent="0.2">
      <c r="B289" s="346"/>
      <c r="C289" s="347"/>
      <c r="D289" s="347"/>
      <c r="E289" s="348"/>
    </row>
    <row r="290" spans="2:5" x14ac:dyDescent="0.2">
      <c r="B290" s="267" t="s">
        <v>65</v>
      </c>
      <c r="C290" s="99">
        <v>391586.89837007201</v>
      </c>
      <c r="D290" s="99">
        <v>231844.58998982998</v>
      </c>
      <c r="E290" s="243">
        <v>159742.30838024203</v>
      </c>
    </row>
    <row r="291" spans="2:5" x14ac:dyDescent="0.2">
      <c r="B291" s="270" t="s">
        <v>66</v>
      </c>
      <c r="C291" s="99">
        <v>103165.00773861111</v>
      </c>
      <c r="D291" s="99">
        <v>44041.202134026978</v>
      </c>
      <c r="E291" s="243">
        <v>59123.805604584129</v>
      </c>
    </row>
    <row r="292" spans="2:5" x14ac:dyDescent="0.2">
      <c r="B292" s="270" t="s">
        <v>67</v>
      </c>
      <c r="C292" s="99">
        <v>21607131.739687722</v>
      </c>
      <c r="D292" s="99">
        <v>14361932.549814779</v>
      </c>
      <c r="E292" s="243">
        <v>7245199.1898729429</v>
      </c>
    </row>
    <row r="293" spans="2:5" x14ac:dyDescent="0.2">
      <c r="B293" s="270" t="s">
        <v>104</v>
      </c>
      <c r="C293" s="99">
        <v>2591181.9721696856</v>
      </c>
      <c r="D293" s="99">
        <v>1269907.7082308591</v>
      </c>
      <c r="E293" s="243">
        <v>1321274.2639388265</v>
      </c>
    </row>
    <row r="294" spans="2:5" ht="22.5" x14ac:dyDescent="0.2">
      <c r="B294" s="270" t="s">
        <v>105</v>
      </c>
      <c r="C294" s="99">
        <v>865446.85331290506</v>
      </c>
      <c r="D294" s="99">
        <v>326506.59553669108</v>
      </c>
      <c r="E294" s="243">
        <v>538940.25777621404</v>
      </c>
    </row>
    <row r="295" spans="2:5" x14ac:dyDescent="0.2">
      <c r="B295" s="270" t="s">
        <v>69</v>
      </c>
      <c r="C295" s="99">
        <v>10292345.122469069</v>
      </c>
      <c r="D295" s="99">
        <v>6273624.5765938032</v>
      </c>
      <c r="E295" s="243">
        <v>4018720.5458752662</v>
      </c>
    </row>
    <row r="296" spans="2:5" ht="22.5" x14ac:dyDescent="0.2">
      <c r="B296" s="267" t="s">
        <v>70</v>
      </c>
      <c r="C296" s="99">
        <v>11344797.222165717</v>
      </c>
      <c r="D296" s="99">
        <v>5498877.2166783484</v>
      </c>
      <c r="E296" s="243">
        <v>5845920.0054873684</v>
      </c>
    </row>
    <row r="297" spans="2:5" x14ac:dyDescent="0.2">
      <c r="B297" s="270" t="s">
        <v>71</v>
      </c>
      <c r="C297" s="99">
        <v>4537786.3927331073</v>
      </c>
      <c r="D297" s="99">
        <v>2235290.6516208826</v>
      </c>
      <c r="E297" s="243">
        <v>2302495.7411122248</v>
      </c>
    </row>
    <row r="298" spans="2:5" x14ac:dyDescent="0.2">
      <c r="B298" s="267" t="s">
        <v>72</v>
      </c>
      <c r="C298" s="99">
        <v>4671495.4485915247</v>
      </c>
      <c r="D298" s="99">
        <v>2416806.2912872606</v>
      </c>
      <c r="E298" s="243">
        <v>2254689.1573042641</v>
      </c>
    </row>
    <row r="299" spans="2:5" x14ac:dyDescent="0.2">
      <c r="B299" s="390" t="s">
        <v>73</v>
      </c>
      <c r="C299" s="99">
        <v>5772964.5477920948</v>
      </c>
      <c r="D299" s="99">
        <v>2895848.1217833944</v>
      </c>
      <c r="E299" s="243">
        <v>2877116.4260087004</v>
      </c>
    </row>
    <row r="300" spans="2:5" x14ac:dyDescent="0.2">
      <c r="B300" s="378" t="s">
        <v>74</v>
      </c>
      <c r="C300" s="99">
        <v>6049615.4846272897</v>
      </c>
      <c r="D300" s="99">
        <v>2621602.7294961149</v>
      </c>
      <c r="E300" s="243">
        <v>3428012.7551311748</v>
      </c>
    </row>
    <row r="301" spans="2:5" x14ac:dyDescent="0.2">
      <c r="B301" s="378" t="s">
        <v>85</v>
      </c>
      <c r="C301" s="99">
        <v>7253638.3422053549</v>
      </c>
      <c r="D301" s="99">
        <v>797900.21764258912</v>
      </c>
      <c r="E301" s="243">
        <v>6455738.1245627655</v>
      </c>
    </row>
    <row r="302" spans="2:5" x14ac:dyDescent="0.2">
      <c r="B302" s="378" t="s">
        <v>106</v>
      </c>
      <c r="C302" s="99">
        <v>4386312.8992256727</v>
      </c>
      <c r="D302" s="99">
        <v>1491737.9348504373</v>
      </c>
      <c r="E302" s="243">
        <v>2894574.9643752351</v>
      </c>
    </row>
    <row r="303" spans="2:5" x14ac:dyDescent="0.2">
      <c r="B303" s="378" t="s">
        <v>107</v>
      </c>
      <c r="C303" s="99">
        <v>4898348.8021778455</v>
      </c>
      <c r="D303" s="99">
        <v>1193381.6921677489</v>
      </c>
      <c r="E303" s="243">
        <v>3704967.1100100968</v>
      </c>
    </row>
    <row r="304" spans="2:5" ht="22.5" x14ac:dyDescent="0.2">
      <c r="B304" s="378" t="s">
        <v>77</v>
      </c>
      <c r="C304" s="99">
        <v>3840176.0170608903</v>
      </c>
      <c r="D304" s="99">
        <v>1178870.6014883388</v>
      </c>
      <c r="E304" s="243">
        <v>2661305.4155725515</v>
      </c>
    </row>
    <row r="305" spans="2:5" x14ac:dyDescent="0.2">
      <c r="B305" s="378" t="s">
        <v>78</v>
      </c>
      <c r="C305" s="99">
        <v>3744390.1118324837</v>
      </c>
      <c r="D305" s="99">
        <v>1275430.6535349691</v>
      </c>
      <c r="E305" s="243">
        <v>2468959.4582975144</v>
      </c>
    </row>
    <row r="306" spans="2:5" x14ac:dyDescent="0.2">
      <c r="B306" s="378" t="s">
        <v>79</v>
      </c>
      <c r="C306" s="99">
        <v>5065411.6324150013</v>
      </c>
      <c r="D306" s="99">
        <v>2599100.0637394856</v>
      </c>
      <c r="E306" s="243">
        <v>2466311.5686755157</v>
      </c>
    </row>
    <row r="307" spans="2:5" ht="22.5" x14ac:dyDescent="0.2">
      <c r="B307" s="378" t="s">
        <v>108</v>
      </c>
      <c r="C307" s="99">
        <v>2625636.6280015879</v>
      </c>
      <c r="D307" s="99">
        <v>1142151.9331806905</v>
      </c>
      <c r="E307" s="243">
        <v>1483484.6948208974</v>
      </c>
    </row>
    <row r="308" spans="2:5" x14ac:dyDescent="0.2">
      <c r="B308" s="378" t="s">
        <v>109</v>
      </c>
      <c r="C308" s="99">
        <v>231623.69267730022</v>
      </c>
      <c r="D308" s="99">
        <v>0</v>
      </c>
      <c r="E308" s="243">
        <v>231623.69267730022</v>
      </c>
    </row>
    <row r="309" spans="2:5" x14ac:dyDescent="0.2">
      <c r="B309" s="391" t="s">
        <v>81</v>
      </c>
      <c r="C309" s="250">
        <f>SUM(C290:C308)</f>
        <v>100273054.81525393</v>
      </c>
      <c r="D309" s="250">
        <f t="shared" ref="D309:E309" si="8">SUM(D290:D308)</f>
        <v>47854855.329770252</v>
      </c>
      <c r="E309" s="251">
        <f t="shared" si="8"/>
        <v>52418199.485483684</v>
      </c>
    </row>
    <row r="310" spans="2:5" x14ac:dyDescent="0.2">
      <c r="B310" s="378"/>
      <c r="C310" s="99"/>
      <c r="D310" s="99"/>
      <c r="E310" s="243"/>
    </row>
    <row r="311" spans="2:5" x14ac:dyDescent="0.2">
      <c r="B311" s="378" t="s">
        <v>59</v>
      </c>
      <c r="C311" s="99"/>
      <c r="D311" s="99"/>
      <c r="E311" s="243">
        <v>5107088.4832188273</v>
      </c>
    </row>
    <row r="312" spans="2:5" x14ac:dyDescent="0.2">
      <c r="B312" s="378"/>
      <c r="C312" s="99"/>
      <c r="D312" s="99"/>
      <c r="E312" s="243"/>
    </row>
    <row r="313" spans="2:5" x14ac:dyDescent="0.2">
      <c r="B313" s="391" t="s">
        <v>82</v>
      </c>
      <c r="C313" s="250"/>
      <c r="D313" s="250"/>
      <c r="E313" s="251">
        <f>+E309+E311</f>
        <v>57525287.96870251</v>
      </c>
    </row>
    <row r="314" spans="2:5" x14ac:dyDescent="0.2">
      <c r="B314" s="392"/>
      <c r="C314" s="260"/>
      <c r="D314" s="260"/>
      <c r="E314" s="261"/>
    </row>
    <row r="315" spans="2:5" x14ac:dyDescent="0.2">
      <c r="B315" s="378" t="s">
        <v>26</v>
      </c>
      <c r="C315" s="99"/>
      <c r="D315" s="99"/>
      <c r="E315" s="243"/>
    </row>
    <row r="316" spans="2:5" x14ac:dyDescent="0.2">
      <c r="B316" s="190"/>
      <c r="C316" s="21"/>
      <c r="D316" s="21"/>
      <c r="E316" s="191"/>
    </row>
    <row r="317" spans="2:5" x14ac:dyDescent="0.2">
      <c r="B317" s="190"/>
      <c r="C317" s="21"/>
      <c r="D317" s="21"/>
      <c r="E317" s="191"/>
    </row>
    <row r="318" spans="2:5" x14ac:dyDescent="0.2">
      <c r="B318" s="367" t="s">
        <v>189</v>
      </c>
      <c r="C318" s="117"/>
      <c r="D318" s="117"/>
      <c r="E318" s="291"/>
    </row>
    <row r="319" spans="2:5" ht="24" customHeight="1" x14ac:dyDescent="0.2">
      <c r="B319" s="323" t="s">
        <v>244</v>
      </c>
      <c r="C319" s="324"/>
      <c r="D319" s="324"/>
      <c r="E319" s="325"/>
    </row>
    <row r="320" spans="2:5" x14ac:dyDescent="0.2">
      <c r="B320" s="339">
        <v>2014</v>
      </c>
      <c r="C320" s="340"/>
      <c r="D320" s="340"/>
      <c r="E320" s="341"/>
    </row>
    <row r="321" spans="2:5" x14ac:dyDescent="0.2">
      <c r="B321" s="338"/>
      <c r="C321" s="141"/>
      <c r="D321" s="141"/>
      <c r="E321" s="377" t="s">
        <v>97</v>
      </c>
    </row>
    <row r="322" spans="2:5" ht="24" x14ac:dyDescent="0.2">
      <c r="B322" s="343" t="s">
        <v>98</v>
      </c>
      <c r="C322" s="344" t="s">
        <v>54</v>
      </c>
      <c r="D322" s="344" t="s">
        <v>99</v>
      </c>
      <c r="E322" s="345" t="s">
        <v>100</v>
      </c>
    </row>
    <row r="323" spans="2:5" x14ac:dyDescent="0.2">
      <c r="B323" s="346"/>
      <c r="C323" s="347"/>
      <c r="D323" s="347"/>
      <c r="E323" s="348"/>
    </row>
    <row r="324" spans="2:5" x14ac:dyDescent="0.2">
      <c r="B324" s="267" t="s">
        <v>65</v>
      </c>
      <c r="C324" s="99">
        <v>412601.02166765928</v>
      </c>
      <c r="D324" s="99">
        <v>244916.42322164177</v>
      </c>
      <c r="E324" s="243">
        <v>167684.59844601751</v>
      </c>
    </row>
    <row r="325" spans="2:5" x14ac:dyDescent="0.2">
      <c r="B325" s="270" t="s">
        <v>66</v>
      </c>
      <c r="C325" s="99">
        <v>104763.87885751364</v>
      </c>
      <c r="D325" s="99">
        <v>44723.761149698817</v>
      </c>
      <c r="E325" s="243">
        <v>60040.117707814825</v>
      </c>
    </row>
    <row r="326" spans="2:5" x14ac:dyDescent="0.2">
      <c r="B326" s="270" t="s">
        <v>67</v>
      </c>
      <c r="C326" s="99">
        <v>22261232.914216954</v>
      </c>
      <c r="D326" s="99">
        <v>14695283.148742514</v>
      </c>
      <c r="E326" s="243">
        <v>7565949.7654744405</v>
      </c>
    </row>
    <row r="327" spans="2:5" x14ac:dyDescent="0.2">
      <c r="B327" s="270" t="s">
        <v>104</v>
      </c>
      <c r="C327" s="99">
        <v>2503181.0831953557</v>
      </c>
      <c r="D327" s="99">
        <v>1230876.4600595883</v>
      </c>
      <c r="E327" s="243">
        <v>1272304.6231357674</v>
      </c>
    </row>
    <row r="328" spans="2:5" ht="22.5" x14ac:dyDescent="0.2">
      <c r="B328" s="270" t="s">
        <v>105</v>
      </c>
      <c r="C328" s="99">
        <v>883207.20885362267</v>
      </c>
      <c r="D328" s="99">
        <v>333045.47581874678</v>
      </c>
      <c r="E328" s="243">
        <v>550161.73303487594</v>
      </c>
    </row>
    <row r="329" spans="2:5" x14ac:dyDescent="0.2">
      <c r="B329" s="270" t="s">
        <v>69</v>
      </c>
      <c r="C329" s="99">
        <v>9548801.0291048568</v>
      </c>
      <c r="D329" s="99">
        <v>5817405.9997548796</v>
      </c>
      <c r="E329" s="243">
        <v>3731395.0293499772</v>
      </c>
    </row>
    <row r="330" spans="2:5" ht="22.5" x14ac:dyDescent="0.2">
      <c r="B330" s="267" t="s">
        <v>70</v>
      </c>
      <c r="C330" s="99">
        <v>12015163.341211909</v>
      </c>
      <c r="D330" s="99">
        <v>5819302.0017295871</v>
      </c>
      <c r="E330" s="243">
        <v>6195861.3394823223</v>
      </c>
    </row>
    <row r="331" spans="2:5" x14ac:dyDescent="0.2">
      <c r="B331" s="270" t="s">
        <v>71</v>
      </c>
      <c r="C331" s="99">
        <v>4613190.2834698008</v>
      </c>
      <c r="D331" s="99">
        <v>2271307.2706662137</v>
      </c>
      <c r="E331" s="243">
        <v>2341883.0128035871</v>
      </c>
    </row>
    <row r="332" spans="2:5" x14ac:dyDescent="0.2">
      <c r="B332" s="267" t="s">
        <v>72</v>
      </c>
      <c r="C332" s="99">
        <v>4983562.6156032728</v>
      </c>
      <c r="D332" s="99">
        <v>2578254.7826404055</v>
      </c>
      <c r="E332" s="243">
        <v>2405307.8329628673</v>
      </c>
    </row>
    <row r="333" spans="2:5" x14ac:dyDescent="0.2">
      <c r="B333" s="390" t="s">
        <v>73</v>
      </c>
      <c r="C333" s="99">
        <v>5912541.9205743345</v>
      </c>
      <c r="D333" s="99">
        <v>2965863.2534317416</v>
      </c>
      <c r="E333" s="243">
        <v>2946678.6671425928</v>
      </c>
    </row>
    <row r="334" spans="2:5" x14ac:dyDescent="0.2">
      <c r="B334" s="378" t="s">
        <v>74</v>
      </c>
      <c r="C334" s="99">
        <v>6757608.6670715865</v>
      </c>
      <c r="D334" s="99">
        <v>2934443.7404012228</v>
      </c>
      <c r="E334" s="243">
        <v>3823164.9266703636</v>
      </c>
    </row>
    <row r="335" spans="2:5" x14ac:dyDescent="0.2">
      <c r="B335" s="378" t="s">
        <v>85</v>
      </c>
      <c r="C335" s="99">
        <v>7507560.5512019796</v>
      </c>
      <c r="D335" s="99">
        <v>825831.66063221788</v>
      </c>
      <c r="E335" s="243">
        <v>6681728.8905697614</v>
      </c>
    </row>
    <row r="336" spans="2:5" x14ac:dyDescent="0.2">
      <c r="B336" s="378" t="s">
        <v>106</v>
      </c>
      <c r="C336" s="99">
        <v>4624823.9357638108</v>
      </c>
      <c r="D336" s="99">
        <v>1572852.9782271304</v>
      </c>
      <c r="E336" s="243">
        <v>3051970.9575366806</v>
      </c>
    </row>
    <row r="337" spans="2:5" x14ac:dyDescent="0.2">
      <c r="B337" s="378" t="s">
        <v>107</v>
      </c>
      <c r="C337" s="99">
        <v>5164702.4064405579</v>
      </c>
      <c r="D337" s="99">
        <v>1258273.2562043262</v>
      </c>
      <c r="E337" s="243">
        <v>3906429.1502362317</v>
      </c>
    </row>
    <row r="338" spans="2:5" ht="22.5" x14ac:dyDescent="0.2">
      <c r="B338" s="378" t="s">
        <v>77</v>
      </c>
      <c r="C338" s="99">
        <v>4218334.91911403</v>
      </c>
      <c r="D338" s="99">
        <v>1417114.2507075183</v>
      </c>
      <c r="E338" s="243">
        <v>2801220.6684065117</v>
      </c>
    </row>
    <row r="339" spans="2:5" x14ac:dyDescent="0.2">
      <c r="B339" s="378" t="s">
        <v>78</v>
      </c>
      <c r="C339" s="99">
        <v>3840437.0299417856</v>
      </c>
      <c r="D339" s="99">
        <v>1310931.616471112</v>
      </c>
      <c r="E339" s="243">
        <v>2529505.4134706734</v>
      </c>
    </row>
    <row r="340" spans="2:5" x14ac:dyDescent="0.2">
      <c r="B340" s="378" t="s">
        <v>79</v>
      </c>
      <c r="C340" s="99">
        <v>5391900.1808210574</v>
      </c>
      <c r="D340" s="99">
        <v>2766623.7456337884</v>
      </c>
      <c r="E340" s="243">
        <v>2625276.435187269</v>
      </c>
    </row>
    <row r="341" spans="2:5" ht="22.5" x14ac:dyDescent="0.2">
      <c r="B341" s="378" t="s">
        <v>108</v>
      </c>
      <c r="C341" s="99">
        <v>2687069.7910954449</v>
      </c>
      <c r="D341" s="99">
        <v>1168875.3591265182</v>
      </c>
      <c r="E341" s="243">
        <v>1518194.4319689267</v>
      </c>
    </row>
    <row r="342" spans="2:5" x14ac:dyDescent="0.2">
      <c r="B342" s="378" t="s">
        <v>109</v>
      </c>
      <c r="C342" s="99">
        <v>245973.86100603626</v>
      </c>
      <c r="D342" s="99">
        <v>0</v>
      </c>
      <c r="E342" s="243">
        <v>245973.86100603626</v>
      </c>
    </row>
    <row r="343" spans="2:5" x14ac:dyDescent="0.2">
      <c r="B343" s="391" t="s">
        <v>81</v>
      </c>
      <c r="C343" s="250">
        <f>SUM(C324:C342)</f>
        <v>103676656.63921157</v>
      </c>
      <c r="D343" s="250">
        <f t="shared" ref="D343:E343" si="9">SUM(D324:D342)</f>
        <v>49255925.184618846</v>
      </c>
      <c r="E343" s="251">
        <f t="shared" si="9"/>
        <v>54420731.45459272</v>
      </c>
    </row>
    <row r="344" spans="2:5" x14ac:dyDescent="0.2">
      <c r="B344" s="378"/>
      <c r="C344" s="99"/>
      <c r="D344" s="99"/>
      <c r="E344" s="243"/>
    </row>
    <row r="345" spans="2:5" x14ac:dyDescent="0.2">
      <c r="B345" s="378" t="s">
        <v>59</v>
      </c>
      <c r="C345" s="99"/>
      <c r="D345" s="99"/>
      <c r="E345" s="243">
        <v>5508772.6698325602</v>
      </c>
    </row>
    <row r="346" spans="2:5" x14ac:dyDescent="0.2">
      <c r="B346" s="378"/>
      <c r="C346" s="99"/>
      <c r="D346" s="99"/>
      <c r="E346" s="243"/>
    </row>
    <row r="347" spans="2:5" x14ac:dyDescent="0.2">
      <c r="B347" s="391" t="s">
        <v>82</v>
      </c>
      <c r="C347" s="250"/>
      <c r="D347" s="250"/>
      <c r="E347" s="251">
        <f>+E343+E345</f>
        <v>59929504.124425277</v>
      </c>
    </row>
    <row r="348" spans="2:5" x14ac:dyDescent="0.2">
      <c r="B348" s="392"/>
      <c r="C348" s="260"/>
      <c r="D348" s="260"/>
      <c r="E348" s="261"/>
    </row>
    <row r="349" spans="2:5" x14ac:dyDescent="0.2">
      <c r="B349" s="378" t="s">
        <v>26</v>
      </c>
      <c r="C349" s="99"/>
      <c r="D349" s="99"/>
      <c r="E349" s="243"/>
    </row>
    <row r="350" spans="2:5" x14ac:dyDescent="0.2">
      <c r="B350" s="190"/>
      <c r="C350" s="21"/>
      <c r="D350" s="21"/>
      <c r="E350" s="191"/>
    </row>
    <row r="351" spans="2:5" x14ac:dyDescent="0.2">
      <c r="B351" s="190"/>
      <c r="C351" s="21"/>
      <c r="D351" s="21"/>
      <c r="E351" s="191"/>
    </row>
    <row r="352" spans="2:5" x14ac:dyDescent="0.2">
      <c r="B352" s="367" t="s">
        <v>190</v>
      </c>
      <c r="C352" s="117"/>
      <c r="D352" s="117"/>
      <c r="E352" s="291"/>
    </row>
    <row r="353" spans="2:5" ht="24" customHeight="1" x14ac:dyDescent="0.2">
      <c r="B353" s="323" t="s">
        <v>245</v>
      </c>
      <c r="C353" s="324"/>
      <c r="D353" s="324"/>
      <c r="E353" s="325"/>
    </row>
    <row r="354" spans="2:5" x14ac:dyDescent="0.2">
      <c r="B354" s="339">
        <v>2015</v>
      </c>
      <c r="C354" s="381"/>
      <c r="D354" s="381"/>
      <c r="E354" s="382"/>
    </row>
    <row r="355" spans="2:5" x14ac:dyDescent="0.2">
      <c r="B355" s="338"/>
      <c r="C355" s="383"/>
      <c r="D355" s="383"/>
      <c r="E355" s="384" t="s">
        <v>97</v>
      </c>
    </row>
    <row r="356" spans="2:5" ht="24" x14ac:dyDescent="0.2">
      <c r="B356" s="343" t="s">
        <v>98</v>
      </c>
      <c r="C356" s="344" t="s">
        <v>54</v>
      </c>
      <c r="D356" s="344" t="s">
        <v>99</v>
      </c>
      <c r="E356" s="345" t="s">
        <v>100</v>
      </c>
    </row>
    <row r="357" spans="2:5" x14ac:dyDescent="0.2">
      <c r="B357" s="346"/>
      <c r="C357" s="347"/>
      <c r="D357" s="347"/>
      <c r="E357" s="348"/>
    </row>
    <row r="358" spans="2:5" x14ac:dyDescent="0.2">
      <c r="B358" s="393" t="s">
        <v>65</v>
      </c>
      <c r="C358" s="394">
        <f>SUM(C359:C363)</f>
        <v>485966.87180414755</v>
      </c>
      <c r="D358" s="394">
        <f t="shared" ref="D358:E358" si="10">SUM(D359:D363)</f>
        <v>284326.31340025156</v>
      </c>
      <c r="E358" s="395">
        <f t="shared" si="10"/>
        <v>201640.55840389599</v>
      </c>
    </row>
    <row r="359" spans="2:5" x14ac:dyDescent="0.2">
      <c r="B359" s="270" t="s">
        <v>120</v>
      </c>
      <c r="C359" s="396">
        <v>49807.122059503556</v>
      </c>
      <c r="D359" s="396">
        <v>17108.500513734652</v>
      </c>
      <c r="E359" s="397">
        <v>32698.621545768903</v>
      </c>
    </row>
    <row r="360" spans="2:5" x14ac:dyDescent="0.2">
      <c r="B360" s="270" t="s">
        <v>121</v>
      </c>
      <c r="C360" s="396">
        <v>381650.00366082852</v>
      </c>
      <c r="D360" s="396">
        <v>242825.34612626489</v>
      </c>
      <c r="E360" s="397">
        <v>138824.65753456362</v>
      </c>
    </row>
    <row r="361" spans="2:5" x14ac:dyDescent="0.2">
      <c r="B361" s="270" t="s">
        <v>122</v>
      </c>
      <c r="C361" s="396">
        <v>39003.724165118016</v>
      </c>
      <c r="D361" s="396">
        <v>17941.713115954288</v>
      </c>
      <c r="E361" s="397">
        <v>21062.011049163728</v>
      </c>
    </row>
    <row r="362" spans="2:5" x14ac:dyDescent="0.2">
      <c r="B362" s="270" t="s">
        <v>123</v>
      </c>
      <c r="C362" s="396">
        <v>15446.30391869746</v>
      </c>
      <c r="D362" s="396">
        <v>6423.0783926046488</v>
      </c>
      <c r="E362" s="397">
        <v>9023.2255260928105</v>
      </c>
    </row>
    <row r="363" spans="2:5" x14ac:dyDescent="0.2">
      <c r="B363" s="270" t="s">
        <v>124</v>
      </c>
      <c r="C363" s="99">
        <v>59.717999999999996</v>
      </c>
      <c r="D363" s="99">
        <v>27.675251693072823</v>
      </c>
      <c r="E363" s="243">
        <v>32.042748306927173</v>
      </c>
    </row>
    <row r="364" spans="2:5" x14ac:dyDescent="0.2">
      <c r="B364" s="393" t="s">
        <v>66</v>
      </c>
      <c r="C364" s="250">
        <f>+C365</f>
        <v>115064.56282367509</v>
      </c>
      <c r="D364" s="250">
        <f t="shared" ref="D364:E364" si="11">+D365</f>
        <v>49121.12915864493</v>
      </c>
      <c r="E364" s="251">
        <f t="shared" si="11"/>
        <v>65943.43366503017</v>
      </c>
    </row>
    <row r="365" spans="2:5" x14ac:dyDescent="0.2">
      <c r="B365" s="270" t="s">
        <v>125</v>
      </c>
      <c r="C365" s="99">
        <v>115064.56282367509</v>
      </c>
      <c r="D365" s="99">
        <v>49121.12915864493</v>
      </c>
      <c r="E365" s="243">
        <v>65943.43366503017</v>
      </c>
    </row>
    <row r="366" spans="2:5" x14ac:dyDescent="0.2">
      <c r="B366" s="393" t="s">
        <v>67</v>
      </c>
      <c r="C366" s="250">
        <f>SUM(C367:C386)</f>
        <v>22836734.079725526</v>
      </c>
      <c r="D366" s="250">
        <f>SUM(D367:D386)</f>
        <v>15042451.45836319</v>
      </c>
      <c r="E366" s="251">
        <f>SUM(E367:E386)</f>
        <v>7794282.6213623416</v>
      </c>
    </row>
    <row r="367" spans="2:5" x14ac:dyDescent="0.2">
      <c r="B367" s="390" t="s">
        <v>126</v>
      </c>
      <c r="C367" s="99">
        <v>6767891.3427754194</v>
      </c>
      <c r="D367" s="99">
        <v>5052907.6765161278</v>
      </c>
      <c r="E367" s="243">
        <v>1714983.6662592916</v>
      </c>
    </row>
    <row r="368" spans="2:5" x14ac:dyDescent="0.2">
      <c r="B368" s="378" t="s">
        <v>127</v>
      </c>
      <c r="C368" s="99">
        <v>1392202.8735901036</v>
      </c>
      <c r="D368" s="99">
        <v>707673.04829583887</v>
      </c>
      <c r="E368" s="243">
        <v>684529.82529426471</v>
      </c>
    </row>
    <row r="369" spans="2:5" x14ac:dyDescent="0.2">
      <c r="B369" s="378" t="s">
        <v>128</v>
      </c>
      <c r="C369" s="99">
        <v>370290.3432291951</v>
      </c>
      <c r="D369" s="99">
        <v>217626.78066979014</v>
      </c>
      <c r="E369" s="243">
        <v>152663.56255940496</v>
      </c>
    </row>
    <row r="370" spans="2:5" x14ac:dyDescent="0.2">
      <c r="B370" s="378" t="s">
        <v>129</v>
      </c>
      <c r="C370" s="99">
        <v>3685264.7306811353</v>
      </c>
      <c r="D370" s="99">
        <v>2044061.7515355784</v>
      </c>
      <c r="E370" s="243">
        <v>1641202.9791455569</v>
      </c>
    </row>
    <row r="371" spans="2:5" ht="45" x14ac:dyDescent="0.2">
      <c r="B371" s="378" t="s">
        <v>130</v>
      </c>
      <c r="C371" s="99">
        <v>441042.98776972404</v>
      </c>
      <c r="D371" s="99">
        <v>269698.23635182809</v>
      </c>
      <c r="E371" s="243">
        <v>171344.75141789595</v>
      </c>
    </row>
    <row r="372" spans="2:5" ht="33.75" x14ac:dyDescent="0.2">
      <c r="B372" s="378" t="s">
        <v>131</v>
      </c>
      <c r="C372" s="99">
        <v>361916.2065270734</v>
      </c>
      <c r="D372" s="99">
        <v>220206.71120115419</v>
      </c>
      <c r="E372" s="243">
        <v>141709.49532591921</v>
      </c>
    </row>
    <row r="373" spans="2:5" x14ac:dyDescent="0.2">
      <c r="B373" s="378" t="s">
        <v>132</v>
      </c>
      <c r="C373" s="99">
        <v>527489.94652895443</v>
      </c>
      <c r="D373" s="99">
        <v>369581.44305302174</v>
      </c>
      <c r="E373" s="243">
        <v>157908.5034759327</v>
      </c>
    </row>
    <row r="374" spans="2:5" ht="22.5" x14ac:dyDescent="0.2">
      <c r="B374" s="378" t="s">
        <v>133</v>
      </c>
      <c r="C374" s="99">
        <v>389394.22547057539</v>
      </c>
      <c r="D374" s="99">
        <v>211231.55633410742</v>
      </c>
      <c r="E374" s="243">
        <v>178162.66913646797</v>
      </c>
    </row>
    <row r="375" spans="2:5" ht="22.5" x14ac:dyDescent="0.2">
      <c r="B375" s="378" t="s">
        <v>134</v>
      </c>
      <c r="C375" s="99">
        <v>2492815.9989878214</v>
      </c>
      <c r="D375" s="99">
        <v>1867617.2015213231</v>
      </c>
      <c r="E375" s="243">
        <v>625198.79746649833</v>
      </c>
    </row>
    <row r="376" spans="2:5" x14ac:dyDescent="0.2">
      <c r="B376" s="378" t="s">
        <v>135</v>
      </c>
      <c r="C376" s="99">
        <v>781337.91827314708</v>
      </c>
      <c r="D376" s="99">
        <v>490425.27462365263</v>
      </c>
      <c r="E376" s="243">
        <v>290912.64364949445</v>
      </c>
    </row>
    <row r="377" spans="2:5" ht="22.5" x14ac:dyDescent="0.2">
      <c r="B377" s="378" t="s">
        <v>136</v>
      </c>
      <c r="C377" s="99">
        <v>183568.330380531</v>
      </c>
      <c r="D377" s="99">
        <v>107847.46119085606</v>
      </c>
      <c r="E377" s="243">
        <v>75720.869189674937</v>
      </c>
    </row>
    <row r="378" spans="2:5" x14ac:dyDescent="0.2">
      <c r="B378" s="378" t="s">
        <v>137</v>
      </c>
      <c r="C378" s="99">
        <v>613132.19000897661</v>
      </c>
      <c r="D378" s="99">
        <v>472392.66025200213</v>
      </c>
      <c r="E378" s="243">
        <v>140739.52975697449</v>
      </c>
    </row>
    <row r="379" spans="2:5" x14ac:dyDescent="0.2">
      <c r="B379" s="378" t="s">
        <v>138</v>
      </c>
      <c r="C379" s="99">
        <v>585058.00650412752</v>
      </c>
      <c r="D379" s="99">
        <v>299052.23906162323</v>
      </c>
      <c r="E379" s="243">
        <v>286005.76744250429</v>
      </c>
    </row>
    <row r="380" spans="2:5" x14ac:dyDescent="0.2">
      <c r="B380" s="378" t="s">
        <v>139</v>
      </c>
      <c r="C380" s="99">
        <v>2195901.7018148578</v>
      </c>
      <c r="D380" s="99">
        <v>1559386.7347700011</v>
      </c>
      <c r="E380" s="243">
        <v>636514.96704485663</v>
      </c>
    </row>
    <row r="381" spans="2:5" ht="22.5" x14ac:dyDescent="0.2">
      <c r="B381" s="378" t="s">
        <v>140</v>
      </c>
      <c r="C381" s="99">
        <v>702307.68098487356</v>
      </c>
      <c r="D381" s="99">
        <v>381099.89577536529</v>
      </c>
      <c r="E381" s="243">
        <v>321207.78520950826</v>
      </c>
    </row>
    <row r="382" spans="2:5" ht="45" x14ac:dyDescent="0.2">
      <c r="B382" s="378" t="s">
        <v>141</v>
      </c>
      <c r="C382" s="99">
        <v>880708.58379628044</v>
      </c>
      <c r="D382" s="99">
        <v>507425.64989195968</v>
      </c>
      <c r="E382" s="243">
        <v>373282.93390432076</v>
      </c>
    </row>
    <row r="383" spans="2:5" x14ac:dyDescent="0.2">
      <c r="B383" s="378" t="s">
        <v>142</v>
      </c>
      <c r="C383" s="99">
        <v>122839.15190266825</v>
      </c>
      <c r="D383" s="99">
        <v>81028.981427021543</v>
      </c>
      <c r="E383" s="243">
        <v>41810.170475646708</v>
      </c>
    </row>
    <row r="384" spans="2:5" x14ac:dyDescent="0.2">
      <c r="B384" s="378" t="s">
        <v>143</v>
      </c>
      <c r="C384" s="99">
        <v>109501.13481035746</v>
      </c>
      <c r="D384" s="99">
        <v>56906.548297817892</v>
      </c>
      <c r="E384" s="243">
        <v>52594.586512539565</v>
      </c>
    </row>
    <row r="385" spans="2:5" x14ac:dyDescent="0.2">
      <c r="B385" s="378" t="s">
        <v>144</v>
      </c>
      <c r="C385" s="99">
        <v>10396.888895602908</v>
      </c>
      <c r="D385" s="99">
        <v>7466.7490424104453</v>
      </c>
      <c r="E385" s="243">
        <v>2930.1398531924624</v>
      </c>
    </row>
    <row r="386" spans="2:5" x14ac:dyDescent="0.2">
      <c r="B386" s="269" t="s">
        <v>145</v>
      </c>
      <c r="C386" s="99">
        <v>223673.83679410408</v>
      </c>
      <c r="D386" s="99">
        <v>118814.85855170683</v>
      </c>
      <c r="E386" s="243">
        <v>104858.97824239725</v>
      </c>
    </row>
    <row r="387" spans="2:5" x14ac:dyDescent="0.2">
      <c r="B387" s="398" t="s">
        <v>104</v>
      </c>
      <c r="C387" s="250">
        <f>+C388+C389</f>
        <v>2531224.3223314709</v>
      </c>
      <c r="D387" s="250">
        <f t="shared" ref="D387:E387" si="12">+D388+D389</f>
        <v>1280791.9613620655</v>
      </c>
      <c r="E387" s="251">
        <f t="shared" si="12"/>
        <v>1250432.3609694054</v>
      </c>
    </row>
    <row r="388" spans="2:5" ht="22.5" x14ac:dyDescent="0.2">
      <c r="B388" s="270" t="s">
        <v>146</v>
      </c>
      <c r="C388" s="99">
        <v>1956488.3890769081</v>
      </c>
      <c r="D388" s="99">
        <v>881869.28222751606</v>
      </c>
      <c r="E388" s="243">
        <v>1074619.1068493919</v>
      </c>
    </row>
    <row r="389" spans="2:5" x14ac:dyDescent="0.2">
      <c r="B389" s="270" t="s">
        <v>147</v>
      </c>
      <c r="C389" s="99">
        <v>574735.9332545629</v>
      </c>
      <c r="D389" s="99">
        <v>398922.67913454951</v>
      </c>
      <c r="E389" s="243">
        <v>175813.25412001339</v>
      </c>
    </row>
    <row r="390" spans="2:5" ht="22.5" x14ac:dyDescent="0.2">
      <c r="B390" s="271" t="s">
        <v>105</v>
      </c>
      <c r="C390" s="250">
        <f>+C391+C392+C393</f>
        <v>867044.21885536273</v>
      </c>
      <c r="D390" s="250">
        <f t="shared" ref="D390:E390" si="13">+D391+D392+D393</f>
        <v>326768.22306345752</v>
      </c>
      <c r="E390" s="251">
        <f t="shared" si="13"/>
        <v>540275.99579190509</v>
      </c>
    </row>
    <row r="391" spans="2:5" x14ac:dyDescent="0.2">
      <c r="B391" s="270" t="s">
        <v>148</v>
      </c>
      <c r="C391" s="99">
        <v>321057.34013536276</v>
      </c>
      <c r="D391" s="99">
        <v>128122.48407523506</v>
      </c>
      <c r="E391" s="243">
        <v>192934.8560601277</v>
      </c>
    </row>
    <row r="392" spans="2:5" x14ac:dyDescent="0.2">
      <c r="B392" s="270" t="s">
        <v>149</v>
      </c>
      <c r="C392" s="99">
        <v>309106.83826699998</v>
      </c>
      <c r="D392" s="99">
        <v>45906.628473308163</v>
      </c>
      <c r="E392" s="243">
        <v>263200.20979369181</v>
      </c>
    </row>
    <row r="393" spans="2:5" ht="22.5" x14ac:dyDescent="0.2">
      <c r="B393" s="270" t="s">
        <v>150</v>
      </c>
      <c r="C393" s="99">
        <v>236880.04045299999</v>
      </c>
      <c r="D393" s="99">
        <v>152739.11051491433</v>
      </c>
      <c r="E393" s="243">
        <v>84140.929938085668</v>
      </c>
    </row>
    <row r="394" spans="2:5" x14ac:dyDescent="0.2">
      <c r="B394" s="271" t="s">
        <v>69</v>
      </c>
      <c r="C394" s="250">
        <f>+C395+C396+C397</f>
        <v>10330587.900774516</v>
      </c>
      <c r="D394" s="250">
        <f t="shared" ref="D394:E394" si="14">+D395+D396+D397</f>
        <v>6293131.0729479538</v>
      </c>
      <c r="E394" s="251">
        <f t="shared" si="14"/>
        <v>4037456.8278265623</v>
      </c>
    </row>
    <row r="395" spans="2:5" x14ac:dyDescent="0.2">
      <c r="B395" s="270" t="s">
        <v>151</v>
      </c>
      <c r="C395" s="99">
        <v>6197960.1434510844</v>
      </c>
      <c r="D395" s="99">
        <v>3575066.1280272007</v>
      </c>
      <c r="E395" s="243">
        <v>2622894.0154238837</v>
      </c>
    </row>
    <row r="396" spans="2:5" x14ac:dyDescent="0.2">
      <c r="B396" s="270" t="s">
        <v>152</v>
      </c>
      <c r="C396" s="99">
        <v>1681969.6054234514</v>
      </c>
      <c r="D396" s="99">
        <v>1084768.6468122317</v>
      </c>
      <c r="E396" s="243">
        <v>597200.95861121966</v>
      </c>
    </row>
    <row r="397" spans="2:5" ht="22.5" x14ac:dyDescent="0.2">
      <c r="B397" s="270" t="s">
        <v>153</v>
      </c>
      <c r="C397" s="99">
        <v>2450658.1518999804</v>
      </c>
      <c r="D397" s="99">
        <v>1633296.2981085212</v>
      </c>
      <c r="E397" s="243">
        <v>817361.85379145923</v>
      </c>
    </row>
    <row r="398" spans="2:5" ht="22.5" x14ac:dyDescent="0.2">
      <c r="B398" s="271" t="s">
        <v>70</v>
      </c>
      <c r="C398" s="250">
        <f>SUM(C399:C400)</f>
        <v>12631517.290716112</v>
      </c>
      <c r="D398" s="250">
        <f t="shared" ref="D398:E398" si="15">SUM(D399:D400)</f>
        <v>6112113.2370125158</v>
      </c>
      <c r="E398" s="251">
        <f t="shared" si="15"/>
        <v>6519404.0537035968</v>
      </c>
    </row>
    <row r="399" spans="2:5" x14ac:dyDescent="0.2">
      <c r="B399" s="270" t="s">
        <v>154</v>
      </c>
      <c r="C399" s="99">
        <v>11854072.471491106</v>
      </c>
      <c r="D399" s="99">
        <v>5689954.7863157308</v>
      </c>
      <c r="E399" s="243">
        <v>6164117.6851753751</v>
      </c>
    </row>
    <row r="400" spans="2:5" x14ac:dyDescent="0.2">
      <c r="B400" s="270" t="s">
        <v>155</v>
      </c>
      <c r="C400" s="99">
        <v>777444.81922500674</v>
      </c>
      <c r="D400" s="99">
        <v>422158.45069678535</v>
      </c>
      <c r="E400" s="243">
        <v>355286.36852822138</v>
      </c>
    </row>
    <row r="401" spans="2:5" x14ac:dyDescent="0.2">
      <c r="B401" s="393" t="s">
        <v>71</v>
      </c>
      <c r="C401" s="250">
        <f>SUM(C402:C405)</f>
        <v>4804318.3287552744</v>
      </c>
      <c r="D401" s="250">
        <f t="shared" ref="D401:E401" si="16">SUM(D402:D405)</f>
        <v>2360164.9856368429</v>
      </c>
      <c r="E401" s="251">
        <f t="shared" si="16"/>
        <v>2444153.343118432</v>
      </c>
    </row>
    <row r="402" spans="2:5" x14ac:dyDescent="0.2">
      <c r="B402" s="270" t="s">
        <v>156</v>
      </c>
      <c r="C402" s="99">
        <v>3837300.9425010304</v>
      </c>
      <c r="D402" s="99">
        <v>1876440.1608830038</v>
      </c>
      <c r="E402" s="243">
        <v>1960860.7816180266</v>
      </c>
    </row>
    <row r="403" spans="2:5" x14ac:dyDescent="0.2">
      <c r="B403" s="270" t="s">
        <v>157</v>
      </c>
      <c r="C403" s="99">
        <v>155954.545735308</v>
      </c>
      <c r="D403" s="99">
        <v>91545.318346625805</v>
      </c>
      <c r="E403" s="243">
        <v>64409.227388682193</v>
      </c>
    </row>
    <row r="404" spans="2:5" x14ac:dyDescent="0.2">
      <c r="B404" s="270" t="s">
        <v>158</v>
      </c>
      <c r="C404" s="99">
        <v>686804.38838538842</v>
      </c>
      <c r="D404" s="99">
        <v>319810.46345165611</v>
      </c>
      <c r="E404" s="243">
        <v>366993.92493373231</v>
      </c>
    </row>
    <row r="405" spans="2:5" x14ac:dyDescent="0.2">
      <c r="B405" s="270" t="s">
        <v>159</v>
      </c>
      <c r="C405" s="99">
        <v>124258.45213354746</v>
      </c>
      <c r="D405" s="99">
        <v>72369.042955556826</v>
      </c>
      <c r="E405" s="243">
        <v>51889.40917799063</v>
      </c>
    </row>
    <row r="406" spans="2:5" x14ac:dyDescent="0.2">
      <c r="B406" s="393" t="s">
        <v>72</v>
      </c>
      <c r="C406" s="250">
        <f>+C407</f>
        <v>5307801.5120514277</v>
      </c>
      <c r="D406" s="250">
        <f t="shared" ref="D406:E406" si="17">+D407</f>
        <v>2746000.3393768901</v>
      </c>
      <c r="E406" s="251">
        <f t="shared" si="17"/>
        <v>2561801.1726745376</v>
      </c>
    </row>
    <row r="407" spans="2:5" x14ac:dyDescent="0.2">
      <c r="B407" s="270" t="s">
        <v>160</v>
      </c>
      <c r="C407" s="99">
        <v>5307801.5120514277</v>
      </c>
      <c r="D407" s="99">
        <v>2746000.3393768901</v>
      </c>
      <c r="E407" s="243">
        <v>2561801.1726745376</v>
      </c>
    </row>
    <row r="408" spans="2:5" x14ac:dyDescent="0.2">
      <c r="B408" s="398" t="s">
        <v>73</v>
      </c>
      <c r="C408" s="250">
        <f>+C409</f>
        <v>5706428.9526652964</v>
      </c>
      <c r="D408" s="250">
        <f t="shared" ref="D408:E408" si="18">+D409</f>
        <v>2862472.3792884266</v>
      </c>
      <c r="E408" s="251">
        <f t="shared" si="18"/>
        <v>2843956.5733768698</v>
      </c>
    </row>
    <row r="409" spans="2:5" x14ac:dyDescent="0.2">
      <c r="B409" s="270" t="s">
        <v>161</v>
      </c>
      <c r="C409" s="99">
        <v>5706428.9526652964</v>
      </c>
      <c r="D409" s="99">
        <v>2862472.3792884266</v>
      </c>
      <c r="E409" s="243">
        <v>2843956.5733768698</v>
      </c>
    </row>
    <row r="410" spans="2:5" x14ac:dyDescent="0.2">
      <c r="B410" s="393" t="s">
        <v>74</v>
      </c>
      <c r="C410" s="250">
        <f>+C411</f>
        <v>7798480.4487987254</v>
      </c>
      <c r="D410" s="250">
        <f t="shared" ref="D410:E410" si="19">+D411</f>
        <v>3377950.9864279116</v>
      </c>
      <c r="E410" s="251">
        <f t="shared" si="19"/>
        <v>4420529.4623708138</v>
      </c>
    </row>
    <row r="411" spans="2:5" x14ac:dyDescent="0.2">
      <c r="B411" s="270" t="s">
        <v>162</v>
      </c>
      <c r="C411" s="99">
        <v>7798480.4487987254</v>
      </c>
      <c r="D411" s="99">
        <v>3377950.9864279116</v>
      </c>
      <c r="E411" s="243">
        <v>4420529.4623708138</v>
      </c>
    </row>
    <row r="412" spans="2:5" x14ac:dyDescent="0.2">
      <c r="B412" s="393" t="s">
        <v>85</v>
      </c>
      <c r="C412" s="250">
        <f>+C413</f>
        <v>7692674.8486618167</v>
      </c>
      <c r="D412" s="250">
        <f t="shared" ref="D412:E412" si="20">+D413</f>
        <v>846194.2333527999</v>
      </c>
      <c r="E412" s="251">
        <f t="shared" si="20"/>
        <v>6846480.6153090168</v>
      </c>
    </row>
    <row r="413" spans="2:5" x14ac:dyDescent="0.2">
      <c r="B413" s="270" t="s">
        <v>163</v>
      </c>
      <c r="C413" s="99">
        <v>7692674.8486618167</v>
      </c>
      <c r="D413" s="99">
        <v>846194.2333527999</v>
      </c>
      <c r="E413" s="243">
        <v>6846480.6153090168</v>
      </c>
    </row>
    <row r="414" spans="2:5" x14ac:dyDescent="0.2">
      <c r="B414" s="393" t="s">
        <v>106</v>
      </c>
      <c r="C414" s="250">
        <f>+C415</f>
        <v>4707554.7501951084</v>
      </c>
      <c r="D414" s="250">
        <f t="shared" ref="D414:E414" si="21">+D415</f>
        <v>1600988.8401922048</v>
      </c>
      <c r="E414" s="251">
        <f t="shared" si="21"/>
        <v>3106565.9100029035</v>
      </c>
    </row>
    <row r="415" spans="2:5" x14ac:dyDescent="0.2">
      <c r="B415" s="267" t="s">
        <v>164</v>
      </c>
      <c r="C415" s="99">
        <v>4707554.7501951084</v>
      </c>
      <c r="D415" s="99">
        <v>1600988.8401922048</v>
      </c>
      <c r="E415" s="243">
        <v>3106565.9100029035</v>
      </c>
    </row>
    <row r="416" spans="2:5" x14ac:dyDescent="0.2">
      <c r="B416" s="393" t="s">
        <v>107</v>
      </c>
      <c r="C416" s="250">
        <f>+C417</f>
        <v>5257090.7962073442</v>
      </c>
      <c r="D416" s="250">
        <f t="shared" ref="D416:E416" si="22">+D417</f>
        <v>1280781.7825198716</v>
      </c>
      <c r="E416" s="251">
        <f t="shared" si="22"/>
        <v>3976309.0136874728</v>
      </c>
    </row>
    <row r="417" spans="2:5" x14ac:dyDescent="0.2">
      <c r="B417" s="267" t="s">
        <v>165</v>
      </c>
      <c r="C417" s="99">
        <v>5257090.7962073442</v>
      </c>
      <c r="D417" s="99">
        <v>1280781.7825198716</v>
      </c>
      <c r="E417" s="243">
        <v>3976309.0136874728</v>
      </c>
    </row>
    <row r="418" spans="2:5" ht="22.5" x14ac:dyDescent="0.2">
      <c r="B418" s="393" t="s">
        <v>77</v>
      </c>
      <c r="C418" s="250">
        <f>+C419</f>
        <v>4355350.2217368251</v>
      </c>
      <c r="D418" s="250">
        <f t="shared" ref="D418:E418" si="23">+D419</f>
        <v>1556015.7406153847</v>
      </c>
      <c r="E418" s="251">
        <f t="shared" si="23"/>
        <v>2799334.4811214404</v>
      </c>
    </row>
    <row r="419" spans="2:5" ht="22.5" x14ac:dyDescent="0.2">
      <c r="B419" s="267" t="s">
        <v>166</v>
      </c>
      <c r="C419" s="99">
        <v>4355350.2217368251</v>
      </c>
      <c r="D419" s="99">
        <v>1556015.7406153847</v>
      </c>
      <c r="E419" s="243">
        <v>2799334.4811214404</v>
      </c>
    </row>
    <row r="420" spans="2:5" x14ac:dyDescent="0.2">
      <c r="B420" s="393" t="s">
        <v>78</v>
      </c>
      <c r="C420" s="250">
        <f>+C421+C422</f>
        <v>4021506.1677329689</v>
      </c>
      <c r="D420" s="250">
        <f t="shared" ref="D420:E420" si="24">+D421+D422</f>
        <v>1372826.8044159529</v>
      </c>
      <c r="E420" s="251">
        <f t="shared" si="24"/>
        <v>2648679.363317016</v>
      </c>
    </row>
    <row r="421" spans="2:5" x14ac:dyDescent="0.2">
      <c r="B421" s="267" t="s">
        <v>167</v>
      </c>
      <c r="C421" s="99">
        <v>1580848.4235961311</v>
      </c>
      <c r="D421" s="99">
        <v>424544.40849219839</v>
      </c>
      <c r="E421" s="243">
        <v>1156304.0151039327</v>
      </c>
    </row>
    <row r="422" spans="2:5" x14ac:dyDescent="0.2">
      <c r="B422" s="267" t="s">
        <v>168</v>
      </c>
      <c r="C422" s="99">
        <v>2440657.7441368378</v>
      </c>
      <c r="D422" s="99">
        <v>948282.39592375443</v>
      </c>
      <c r="E422" s="243">
        <v>1492375.3482130833</v>
      </c>
    </row>
    <row r="423" spans="2:5" ht="22.5" x14ac:dyDescent="0.2">
      <c r="B423" s="393" t="s">
        <v>79</v>
      </c>
      <c r="C423" s="250">
        <f>+C424</f>
        <v>5650089.5118645262</v>
      </c>
      <c r="D423" s="250">
        <f t="shared" ref="D423:E423" si="25">+D424</f>
        <v>2899102.5954231392</v>
      </c>
      <c r="E423" s="251">
        <f t="shared" si="25"/>
        <v>2750986.916441387</v>
      </c>
    </row>
    <row r="424" spans="2:5" x14ac:dyDescent="0.2">
      <c r="B424" s="267" t="s">
        <v>169</v>
      </c>
      <c r="C424" s="99">
        <v>5650089.5118645262</v>
      </c>
      <c r="D424" s="99">
        <v>2899102.5954231392</v>
      </c>
      <c r="E424" s="243">
        <v>2750986.916441387</v>
      </c>
    </row>
    <row r="425" spans="2:5" ht="22.5" x14ac:dyDescent="0.2">
      <c r="B425" s="393" t="s">
        <v>108</v>
      </c>
      <c r="C425" s="250">
        <f>+C426</f>
        <v>2853371.1637505144</v>
      </c>
      <c r="D425" s="250">
        <f t="shared" ref="D425:E425" si="26">+D426</f>
        <v>1241216.4562314737</v>
      </c>
      <c r="E425" s="251">
        <f t="shared" si="26"/>
        <v>1612154.7075190407</v>
      </c>
    </row>
    <row r="426" spans="2:5" ht="22.5" x14ac:dyDescent="0.2">
      <c r="B426" s="267" t="s">
        <v>170</v>
      </c>
      <c r="C426" s="99">
        <v>2853371.1637505144</v>
      </c>
      <c r="D426" s="99">
        <v>1241216.4562314737</v>
      </c>
      <c r="E426" s="243">
        <v>1612154.7075190407</v>
      </c>
    </row>
    <row r="427" spans="2:5" x14ac:dyDescent="0.2">
      <c r="B427" s="393" t="s">
        <v>109</v>
      </c>
      <c r="C427" s="250">
        <f>+C428</f>
        <v>250952.47867491396</v>
      </c>
      <c r="D427" s="250">
        <f t="shared" ref="D427:E427" si="27">+D428</f>
        <v>0</v>
      </c>
      <c r="E427" s="251">
        <f t="shared" si="27"/>
        <v>250952.47867491396</v>
      </c>
    </row>
    <row r="428" spans="2:5" x14ac:dyDescent="0.2">
      <c r="B428" s="267" t="s">
        <v>171</v>
      </c>
      <c r="C428" s="99">
        <v>250952.47867491396</v>
      </c>
      <c r="D428" s="99">
        <v>0</v>
      </c>
      <c r="E428" s="243">
        <v>250952.47867491396</v>
      </c>
    </row>
    <row r="429" spans="2:5" x14ac:dyDescent="0.2">
      <c r="B429" s="393" t="s">
        <v>81</v>
      </c>
      <c r="C429" s="250">
        <f>+C427+C425+C423+C420+C418+C416+C414+C412+C410+C408+C406+C401+C398+C394+C390+C387+C366+C364+C358</f>
        <v>108203758.42812555</v>
      </c>
      <c r="D429" s="250">
        <f>+D427+D425+D423+D420+D418+D416+D414+D412+D410+D408+D406+D401+D398+D394+D390+D387+D366+D364+D358</f>
        <v>51532418.538788974</v>
      </c>
      <c r="E429" s="251">
        <f>+E427+E425+E423+E420+E418+E416+E414+E412+E410+E408+E406+E401+E398+E394+E390+E387+E366+E364+E358</f>
        <v>56671339.889336571</v>
      </c>
    </row>
    <row r="430" spans="2:5" x14ac:dyDescent="0.2">
      <c r="B430" s="267" t="s">
        <v>59</v>
      </c>
      <c r="C430" s="396"/>
      <c r="D430" s="396"/>
      <c r="E430" s="397">
        <v>5667133.9889336573</v>
      </c>
    </row>
    <row r="431" spans="2:5" x14ac:dyDescent="0.2">
      <c r="B431" s="393" t="s">
        <v>82</v>
      </c>
      <c r="C431" s="394"/>
      <c r="D431" s="394"/>
      <c r="E431" s="395">
        <f>+E429+E430</f>
        <v>62338473.878270231</v>
      </c>
    </row>
    <row r="432" spans="2:5" x14ac:dyDescent="0.2">
      <c r="B432" s="399"/>
      <c r="C432" s="400"/>
      <c r="D432" s="400"/>
      <c r="E432" s="401"/>
    </row>
    <row r="433" spans="2:5" x14ac:dyDescent="0.2">
      <c r="B433" s="350" t="s">
        <v>26</v>
      </c>
      <c r="C433" s="63"/>
      <c r="D433" s="63"/>
      <c r="E433" s="351"/>
    </row>
    <row r="434" spans="2:5" x14ac:dyDescent="0.2">
      <c r="B434" s="190"/>
      <c r="C434" s="21"/>
      <c r="D434" s="21"/>
      <c r="E434" s="191"/>
    </row>
    <row r="435" spans="2:5" x14ac:dyDescent="0.2">
      <c r="B435" s="190"/>
      <c r="C435" s="21"/>
      <c r="D435" s="21"/>
      <c r="E435" s="191"/>
    </row>
    <row r="436" spans="2:5" x14ac:dyDescent="0.2">
      <c r="B436" s="367" t="s">
        <v>191</v>
      </c>
      <c r="C436" s="117"/>
      <c r="D436" s="117"/>
      <c r="E436" s="291"/>
    </row>
    <row r="437" spans="2:5" ht="22.5" customHeight="1" x14ac:dyDescent="0.2">
      <c r="B437" s="323" t="s">
        <v>245</v>
      </c>
      <c r="C437" s="324"/>
      <c r="D437" s="324"/>
      <c r="E437" s="325"/>
    </row>
    <row r="438" spans="2:5" x14ac:dyDescent="0.2">
      <c r="B438" s="339">
        <v>2016</v>
      </c>
      <c r="C438" s="381"/>
      <c r="D438" s="381"/>
      <c r="E438" s="382"/>
    </row>
    <row r="439" spans="2:5" x14ac:dyDescent="0.2">
      <c r="B439" s="338"/>
      <c r="C439" s="383"/>
      <c r="D439" s="383"/>
      <c r="E439" s="384" t="s">
        <v>97</v>
      </c>
    </row>
    <row r="440" spans="2:5" ht="24" x14ac:dyDescent="0.2">
      <c r="B440" s="343" t="s">
        <v>98</v>
      </c>
      <c r="C440" s="344" t="s">
        <v>54</v>
      </c>
      <c r="D440" s="344" t="s">
        <v>99</v>
      </c>
      <c r="E440" s="345" t="s">
        <v>100</v>
      </c>
    </row>
    <row r="441" spans="2:5" x14ac:dyDescent="0.2">
      <c r="B441" s="346"/>
      <c r="C441" s="347"/>
      <c r="D441" s="347"/>
      <c r="E441" s="348"/>
    </row>
    <row r="442" spans="2:5" x14ac:dyDescent="0.2">
      <c r="B442" s="393" t="s">
        <v>65</v>
      </c>
      <c r="C442" s="394">
        <f>SUM(C443:C447)</f>
        <v>560620.18290110177</v>
      </c>
      <c r="D442" s="394">
        <f t="shared" ref="D442:E442" si="28">SUM(D443:D447)</f>
        <v>328489.11253532494</v>
      </c>
      <c r="E442" s="395">
        <f t="shared" si="28"/>
        <v>232131.07036577689</v>
      </c>
    </row>
    <row r="443" spans="2:5" x14ac:dyDescent="0.2">
      <c r="B443" s="270" t="s">
        <v>120</v>
      </c>
      <c r="C443" s="396">
        <v>62125.2413587228</v>
      </c>
      <c r="D443" s="396">
        <v>21509.990594277726</v>
      </c>
      <c r="E443" s="397">
        <v>40615.250764445074</v>
      </c>
    </row>
    <row r="444" spans="2:5" x14ac:dyDescent="0.2">
      <c r="B444" s="270" t="s">
        <v>121</v>
      </c>
      <c r="C444" s="396">
        <v>438057.8388693328</v>
      </c>
      <c r="D444" s="396">
        <v>279764.25125289778</v>
      </c>
      <c r="E444" s="397">
        <v>158293.58761643502</v>
      </c>
    </row>
    <row r="445" spans="2:5" x14ac:dyDescent="0.2">
      <c r="B445" s="270" t="s">
        <v>122</v>
      </c>
      <c r="C445" s="396">
        <v>45216.550452616226</v>
      </c>
      <c r="D445" s="396">
        <v>20799.613208203464</v>
      </c>
      <c r="E445" s="397">
        <v>24416.937244412762</v>
      </c>
    </row>
    <row r="446" spans="2:5" x14ac:dyDescent="0.2">
      <c r="B446" s="270" t="s">
        <v>123</v>
      </c>
      <c r="C446" s="396">
        <v>15160.83422043001</v>
      </c>
      <c r="D446" s="396">
        <v>6387.5822282528989</v>
      </c>
      <c r="E446" s="397">
        <v>8773.2519921771109</v>
      </c>
    </row>
    <row r="447" spans="2:5" x14ac:dyDescent="0.2">
      <c r="B447" s="270" t="s">
        <v>124</v>
      </c>
      <c r="C447" s="99">
        <v>59.717999999999996</v>
      </c>
      <c r="D447" s="99">
        <v>27.675251693072823</v>
      </c>
      <c r="E447" s="243">
        <v>32.042748306927173</v>
      </c>
    </row>
    <row r="448" spans="2:5" x14ac:dyDescent="0.2">
      <c r="B448" s="393" t="s">
        <v>66</v>
      </c>
      <c r="C448" s="250">
        <f>+C449</f>
        <v>116927.24613984699</v>
      </c>
      <c r="D448" s="250">
        <f t="shared" ref="D448:E448" si="29">+D449</f>
        <v>49916.309755607188</v>
      </c>
      <c r="E448" s="251">
        <f t="shared" si="29"/>
        <v>67010.936384239802</v>
      </c>
    </row>
    <row r="449" spans="2:5" x14ac:dyDescent="0.2">
      <c r="B449" s="270" t="s">
        <v>125</v>
      </c>
      <c r="C449" s="99">
        <v>116927.24613984699</v>
      </c>
      <c r="D449" s="99">
        <v>49916.309755607188</v>
      </c>
      <c r="E449" s="243">
        <v>67010.936384239802</v>
      </c>
    </row>
    <row r="450" spans="2:5" x14ac:dyDescent="0.2">
      <c r="B450" s="393" t="s">
        <v>67</v>
      </c>
      <c r="C450" s="250">
        <f>SUM(C451:C470)</f>
        <v>23194689.972174589</v>
      </c>
      <c r="D450" s="250">
        <f>SUM(D451:D470)</f>
        <v>15236597.241585324</v>
      </c>
      <c r="E450" s="251">
        <f>SUM(E451:E470)</f>
        <v>7958092.7305892752</v>
      </c>
    </row>
    <row r="451" spans="2:5" x14ac:dyDescent="0.2">
      <c r="B451" s="390" t="s">
        <v>126</v>
      </c>
      <c r="C451" s="99">
        <v>6833370.9529954949</v>
      </c>
      <c r="D451" s="99">
        <v>5101794.753506436</v>
      </c>
      <c r="E451" s="243">
        <v>1731576.1994890589</v>
      </c>
    </row>
    <row r="452" spans="2:5" x14ac:dyDescent="0.2">
      <c r="B452" s="378" t="s">
        <v>127</v>
      </c>
      <c r="C452" s="99">
        <v>1284819.4804229373</v>
      </c>
      <c r="D452" s="99">
        <v>653088.81016465614</v>
      </c>
      <c r="E452" s="243">
        <v>631730.67025828117</v>
      </c>
    </row>
    <row r="453" spans="2:5" x14ac:dyDescent="0.2">
      <c r="B453" s="378" t="s">
        <v>128</v>
      </c>
      <c r="C453" s="99">
        <v>353482.68822198594</v>
      </c>
      <c r="D453" s="99">
        <v>207748.5974637988</v>
      </c>
      <c r="E453" s="243">
        <v>145734.09075818714</v>
      </c>
    </row>
    <row r="454" spans="2:5" x14ac:dyDescent="0.2">
      <c r="B454" s="378" t="s">
        <v>129</v>
      </c>
      <c r="C454" s="99">
        <v>4257966.2172465483</v>
      </c>
      <c r="D454" s="99">
        <v>2361715.2416607132</v>
      </c>
      <c r="E454" s="243">
        <v>1896250.9755858351</v>
      </c>
    </row>
    <row r="455" spans="2:5" ht="45" x14ac:dyDescent="0.2">
      <c r="B455" s="378" t="s">
        <v>130</v>
      </c>
      <c r="C455" s="99">
        <v>501471.60374931566</v>
      </c>
      <c r="D455" s="99">
        <v>306650.39658748056</v>
      </c>
      <c r="E455" s="243">
        <v>194821.2071618351</v>
      </c>
    </row>
    <row r="456" spans="2:5" ht="33.75" x14ac:dyDescent="0.2">
      <c r="B456" s="378" t="s">
        <v>131</v>
      </c>
      <c r="C456" s="99">
        <v>385942.54749309493</v>
      </c>
      <c r="D456" s="99">
        <v>234825.45838878356</v>
      </c>
      <c r="E456" s="243">
        <v>151117.08910431137</v>
      </c>
    </row>
    <row r="457" spans="2:5" x14ac:dyDescent="0.2">
      <c r="B457" s="378" t="s">
        <v>132</v>
      </c>
      <c r="C457" s="99">
        <v>475918.48453511496</v>
      </c>
      <c r="D457" s="99">
        <v>333448.32720985363</v>
      </c>
      <c r="E457" s="243">
        <v>142470.15732526133</v>
      </c>
    </row>
    <row r="458" spans="2:5" ht="22.5" x14ac:dyDescent="0.2">
      <c r="B458" s="378" t="s">
        <v>133</v>
      </c>
      <c r="C458" s="99">
        <v>434106.7008373756</v>
      </c>
      <c r="D458" s="99">
        <v>235486.37353861504</v>
      </c>
      <c r="E458" s="243">
        <v>198620.32729876056</v>
      </c>
    </row>
    <row r="459" spans="2:5" ht="22.5" x14ac:dyDescent="0.2">
      <c r="B459" s="378" t="s">
        <v>134</v>
      </c>
      <c r="C459" s="99">
        <v>2297940.5922946045</v>
      </c>
      <c r="D459" s="99">
        <v>1721616.5894258076</v>
      </c>
      <c r="E459" s="243">
        <v>576324.00286879693</v>
      </c>
    </row>
    <row r="460" spans="2:5" x14ac:dyDescent="0.2">
      <c r="B460" s="378" t="s">
        <v>135</v>
      </c>
      <c r="C460" s="99">
        <v>791488.99439001759</v>
      </c>
      <c r="D460" s="99">
        <v>496796.83829145023</v>
      </c>
      <c r="E460" s="243">
        <v>294692.15609856736</v>
      </c>
    </row>
    <row r="461" spans="2:5" ht="22.5" x14ac:dyDescent="0.2">
      <c r="B461" s="378" t="s">
        <v>136</v>
      </c>
      <c r="C461" s="99">
        <v>211627.74197511407</v>
      </c>
      <c r="D461" s="99">
        <v>124332.52861349905</v>
      </c>
      <c r="E461" s="243">
        <v>87295.213361615024</v>
      </c>
    </row>
    <row r="462" spans="2:5" x14ac:dyDescent="0.2">
      <c r="B462" s="378" t="s">
        <v>137</v>
      </c>
      <c r="C462" s="99">
        <v>608369.50225261785</v>
      </c>
      <c r="D462" s="99">
        <v>468723.20890719013</v>
      </c>
      <c r="E462" s="243">
        <v>139646.29334542772</v>
      </c>
    </row>
    <row r="463" spans="2:5" x14ac:dyDescent="0.2">
      <c r="B463" s="378" t="s">
        <v>138</v>
      </c>
      <c r="C463" s="99">
        <v>483754.59907505382</v>
      </c>
      <c r="D463" s="99">
        <v>247271.03022515788</v>
      </c>
      <c r="E463" s="243">
        <v>236483.56884989594</v>
      </c>
    </row>
    <row r="464" spans="2:5" x14ac:dyDescent="0.2">
      <c r="B464" s="378" t="s">
        <v>139</v>
      </c>
      <c r="C464" s="99">
        <v>2283609.7598776808</v>
      </c>
      <c r="D464" s="99">
        <v>1621671.2997678632</v>
      </c>
      <c r="E464" s="243">
        <v>661938.46010981756</v>
      </c>
    </row>
    <row r="465" spans="2:5" ht="22.5" x14ac:dyDescent="0.2">
      <c r="B465" s="378" t="s">
        <v>140</v>
      </c>
      <c r="C465" s="99">
        <v>631408.20445521723</v>
      </c>
      <c r="D465" s="99">
        <v>342627.0385825049</v>
      </c>
      <c r="E465" s="243">
        <v>288781.16587271233</v>
      </c>
    </row>
    <row r="466" spans="2:5" ht="45" x14ac:dyDescent="0.2">
      <c r="B466" s="378" t="s">
        <v>141</v>
      </c>
      <c r="C466" s="99">
        <v>876459.86288606434</v>
      </c>
      <c r="D466" s="99">
        <v>504977.72329201334</v>
      </c>
      <c r="E466" s="243">
        <v>371482.139594051</v>
      </c>
    </row>
    <row r="467" spans="2:5" x14ac:dyDescent="0.2">
      <c r="B467" s="378" t="s">
        <v>142</v>
      </c>
      <c r="C467" s="99">
        <v>130204.15137738139</v>
      </c>
      <c r="D467" s="99">
        <v>85887.191504207789</v>
      </c>
      <c r="E467" s="243">
        <v>44316.959873173604</v>
      </c>
    </row>
    <row r="468" spans="2:5" x14ac:dyDescent="0.2">
      <c r="B468" s="378" t="s">
        <v>143</v>
      </c>
      <c r="C468" s="99">
        <v>92455.690587458565</v>
      </c>
      <c r="D468" s="99">
        <v>48048.216403741419</v>
      </c>
      <c r="E468" s="243">
        <v>44407.474183717146</v>
      </c>
    </row>
    <row r="469" spans="2:5" x14ac:dyDescent="0.2">
      <c r="B469" s="378" t="s">
        <v>144</v>
      </c>
      <c r="C469" s="99">
        <v>8670.6899730529622</v>
      </c>
      <c r="D469" s="99">
        <v>6227.0422145909379</v>
      </c>
      <c r="E469" s="243">
        <v>2443.6477584620243</v>
      </c>
    </row>
    <row r="470" spans="2:5" x14ac:dyDescent="0.2">
      <c r="B470" s="269" t="s">
        <v>145</v>
      </c>
      <c r="C470" s="99">
        <v>251621.50752846547</v>
      </c>
      <c r="D470" s="99">
        <v>133660.57583695863</v>
      </c>
      <c r="E470" s="243">
        <v>117960.93169150685</v>
      </c>
    </row>
    <row r="471" spans="2:5" x14ac:dyDescent="0.2">
      <c r="B471" s="398" t="s">
        <v>104</v>
      </c>
      <c r="C471" s="250">
        <f>+C472+C473</f>
        <v>2479181.5911301752</v>
      </c>
      <c r="D471" s="250">
        <f t="shared" ref="D471:E471" si="30">+D472+D473</f>
        <v>1234316.9000236187</v>
      </c>
      <c r="E471" s="251">
        <f t="shared" si="30"/>
        <v>1244864.6911065564</v>
      </c>
    </row>
    <row r="472" spans="2:5" ht="22.5" x14ac:dyDescent="0.2">
      <c r="B472" s="270" t="s">
        <v>146</v>
      </c>
      <c r="C472" s="99">
        <v>1900730.6297910672</v>
      </c>
      <c r="D472" s="99">
        <v>832815.62979914958</v>
      </c>
      <c r="E472" s="243">
        <v>1067914.9999919175</v>
      </c>
    </row>
    <row r="473" spans="2:5" x14ac:dyDescent="0.2">
      <c r="B473" s="270" t="s">
        <v>147</v>
      </c>
      <c r="C473" s="99">
        <v>578450.96133910795</v>
      </c>
      <c r="D473" s="99">
        <v>401501.27022446902</v>
      </c>
      <c r="E473" s="243">
        <v>176949.69111463893</v>
      </c>
    </row>
    <row r="474" spans="2:5" ht="22.5" x14ac:dyDescent="0.2">
      <c r="B474" s="271" t="s">
        <v>105</v>
      </c>
      <c r="C474" s="250">
        <f>+C475+C476+C477</f>
        <v>855401.93612784916</v>
      </c>
      <c r="D474" s="250">
        <f t="shared" ref="D474:E474" si="31">+D475+D476+D477</f>
        <v>326569.45047834655</v>
      </c>
      <c r="E474" s="251">
        <f t="shared" si="31"/>
        <v>528832.4856495026</v>
      </c>
    </row>
    <row r="475" spans="2:5" x14ac:dyDescent="0.2">
      <c r="B475" s="270" t="s">
        <v>148</v>
      </c>
      <c r="C475" s="99">
        <v>311063.18108380039</v>
      </c>
      <c r="D475" s="99">
        <v>124134.17319161129</v>
      </c>
      <c r="E475" s="243">
        <v>186929.00789218908</v>
      </c>
    </row>
    <row r="476" spans="2:5" x14ac:dyDescent="0.2">
      <c r="B476" s="270" t="s">
        <v>149</v>
      </c>
      <c r="C476" s="99">
        <v>299329.64223220537</v>
      </c>
      <c r="D476" s="99">
        <v>44454.58002172289</v>
      </c>
      <c r="E476" s="243">
        <v>254875.06221048249</v>
      </c>
    </row>
    <row r="477" spans="2:5" ht="22.5" x14ac:dyDescent="0.2">
      <c r="B477" s="270" t="s">
        <v>150</v>
      </c>
      <c r="C477" s="99">
        <v>245009.11281184343</v>
      </c>
      <c r="D477" s="99">
        <v>157980.69726501234</v>
      </c>
      <c r="E477" s="243">
        <v>87028.415546831093</v>
      </c>
    </row>
    <row r="478" spans="2:5" x14ac:dyDescent="0.2">
      <c r="B478" s="271" t="s">
        <v>69</v>
      </c>
      <c r="C478" s="250">
        <f>+C479+C480+C481</f>
        <v>9240641.7647704985</v>
      </c>
      <c r="D478" s="250">
        <f t="shared" ref="D478:E478" si="32">+D479+D480+D481</f>
        <v>5696559.6805856973</v>
      </c>
      <c r="E478" s="251">
        <f t="shared" si="32"/>
        <v>3544082.0841848012</v>
      </c>
    </row>
    <row r="479" spans="2:5" x14ac:dyDescent="0.2">
      <c r="B479" s="270" t="s">
        <v>151</v>
      </c>
      <c r="C479" s="99">
        <v>4699678.5880320752</v>
      </c>
      <c r="D479" s="99">
        <v>2710837.3309630291</v>
      </c>
      <c r="E479" s="243">
        <v>1988841.2570690461</v>
      </c>
    </row>
    <row r="480" spans="2:5" x14ac:dyDescent="0.2">
      <c r="B480" s="270" t="s">
        <v>152</v>
      </c>
      <c r="C480" s="99">
        <v>1890344.0586707252</v>
      </c>
      <c r="D480" s="99">
        <v>1219157.563800049</v>
      </c>
      <c r="E480" s="243">
        <v>671186.49487067619</v>
      </c>
    </row>
    <row r="481" spans="2:5" ht="22.5" x14ac:dyDescent="0.2">
      <c r="B481" s="270" t="s">
        <v>153</v>
      </c>
      <c r="C481" s="99">
        <v>2650619.1180676981</v>
      </c>
      <c r="D481" s="99">
        <v>1766564.7858226192</v>
      </c>
      <c r="E481" s="243">
        <v>884054.33224507887</v>
      </c>
    </row>
    <row r="482" spans="2:5" ht="22.5" x14ac:dyDescent="0.2">
      <c r="B482" s="271" t="s">
        <v>70</v>
      </c>
      <c r="C482" s="250">
        <f>SUM(C483:C484)</f>
        <v>13389721.785868535</v>
      </c>
      <c r="D482" s="250">
        <f t="shared" ref="D482:E482" si="33">SUM(D483:D484)</f>
        <v>6479993.1015613945</v>
      </c>
      <c r="E482" s="251">
        <f t="shared" si="33"/>
        <v>6909728.6843071394</v>
      </c>
    </row>
    <row r="483" spans="2:5" x14ac:dyDescent="0.2">
      <c r="B483" s="270" t="s">
        <v>154</v>
      </c>
      <c r="C483" s="99">
        <v>12549717.744405432</v>
      </c>
      <c r="D483" s="99">
        <v>6023864.5173146073</v>
      </c>
      <c r="E483" s="243">
        <v>6525853.2270908244</v>
      </c>
    </row>
    <row r="484" spans="2:5" x14ac:dyDescent="0.2">
      <c r="B484" s="270" t="s">
        <v>155</v>
      </c>
      <c r="C484" s="99">
        <v>840004.04146310245</v>
      </c>
      <c r="D484" s="99">
        <v>456128.58424678713</v>
      </c>
      <c r="E484" s="243">
        <v>383875.45721631532</v>
      </c>
    </row>
    <row r="485" spans="2:5" x14ac:dyDescent="0.2">
      <c r="B485" s="393" t="s">
        <v>71</v>
      </c>
      <c r="C485" s="250">
        <f>SUM(C486:C489)</f>
        <v>4960363.3358417284</v>
      </c>
      <c r="D485" s="250">
        <f t="shared" ref="D485:E485" si="34">SUM(D486:D489)</f>
        <v>2434452.7012748872</v>
      </c>
      <c r="E485" s="251">
        <f t="shared" si="34"/>
        <v>2525910.6345668403</v>
      </c>
    </row>
    <row r="486" spans="2:5" x14ac:dyDescent="0.2">
      <c r="B486" s="270" t="s">
        <v>156</v>
      </c>
      <c r="C486" s="99">
        <v>3890059.4939901223</v>
      </c>
      <c r="D486" s="99">
        <v>1902239.0925611698</v>
      </c>
      <c r="E486" s="243">
        <v>1987820.4014289526</v>
      </c>
    </row>
    <row r="487" spans="2:5" x14ac:dyDescent="0.2">
      <c r="B487" s="270" t="s">
        <v>157</v>
      </c>
      <c r="C487" s="99">
        <v>157530.83230490307</v>
      </c>
      <c r="D487" s="99">
        <v>92470.598562978121</v>
      </c>
      <c r="E487" s="243">
        <v>65060.233741924952</v>
      </c>
    </row>
    <row r="488" spans="2:5" x14ac:dyDescent="0.2">
      <c r="B488" s="270" t="s">
        <v>158</v>
      </c>
      <c r="C488" s="99">
        <v>786783.07381621574</v>
      </c>
      <c r="D488" s="99">
        <v>366365.53832252085</v>
      </c>
      <c r="E488" s="243">
        <v>420417.53549369489</v>
      </c>
    </row>
    <row r="489" spans="2:5" x14ac:dyDescent="0.2">
      <c r="B489" s="270" t="s">
        <v>159</v>
      </c>
      <c r="C489" s="99">
        <v>125989.93573048686</v>
      </c>
      <c r="D489" s="99">
        <v>73377.471828218753</v>
      </c>
      <c r="E489" s="243">
        <v>52612.463902268108</v>
      </c>
    </row>
    <row r="490" spans="2:5" x14ac:dyDescent="0.2">
      <c r="B490" s="393" t="s">
        <v>72</v>
      </c>
      <c r="C490" s="250">
        <f>+C491</f>
        <v>5598157.1629137453</v>
      </c>
      <c r="D490" s="250">
        <f t="shared" ref="D490:E490" si="35">+D491</f>
        <v>2896216.3401066847</v>
      </c>
      <c r="E490" s="251">
        <f t="shared" si="35"/>
        <v>2701940.8228070606</v>
      </c>
    </row>
    <row r="491" spans="2:5" x14ac:dyDescent="0.2">
      <c r="B491" s="270" t="s">
        <v>160</v>
      </c>
      <c r="C491" s="99">
        <v>5598157.1629137453</v>
      </c>
      <c r="D491" s="99">
        <v>2896216.3401066847</v>
      </c>
      <c r="E491" s="243">
        <v>2701940.8228070606</v>
      </c>
    </row>
    <row r="492" spans="2:5" x14ac:dyDescent="0.2">
      <c r="B492" s="398" t="s">
        <v>73</v>
      </c>
      <c r="C492" s="250">
        <f>+C493</f>
        <v>5786871.7627236713</v>
      </c>
      <c r="D492" s="250">
        <f t="shared" ref="D492:E492" si="36">+D493</f>
        <v>2902824.2918092851</v>
      </c>
      <c r="E492" s="251">
        <f t="shared" si="36"/>
        <v>2884047.4709143862</v>
      </c>
    </row>
    <row r="493" spans="2:5" x14ac:dyDescent="0.2">
      <c r="B493" s="270" t="s">
        <v>161</v>
      </c>
      <c r="C493" s="99">
        <v>5786871.7627236713</v>
      </c>
      <c r="D493" s="99">
        <v>2902824.2918092851</v>
      </c>
      <c r="E493" s="243">
        <v>2884047.4709143862</v>
      </c>
    </row>
    <row r="494" spans="2:5" x14ac:dyDescent="0.2">
      <c r="B494" s="393" t="s">
        <v>74</v>
      </c>
      <c r="C494" s="250">
        <f>+C495</f>
        <v>8048706.7859711191</v>
      </c>
      <c r="D494" s="250">
        <f t="shared" ref="D494:E494" si="37">+D495</f>
        <v>3485177.37961083</v>
      </c>
      <c r="E494" s="251">
        <f t="shared" si="37"/>
        <v>4563529.4063602891</v>
      </c>
    </row>
    <row r="495" spans="2:5" x14ac:dyDescent="0.2">
      <c r="B495" s="270" t="s">
        <v>162</v>
      </c>
      <c r="C495" s="99">
        <v>8048706.7859711191</v>
      </c>
      <c r="D495" s="99">
        <v>3485177.37961083</v>
      </c>
      <c r="E495" s="243">
        <v>4563529.4063602891</v>
      </c>
    </row>
    <row r="496" spans="2:5" x14ac:dyDescent="0.2">
      <c r="B496" s="393" t="s">
        <v>75</v>
      </c>
      <c r="C496" s="250">
        <f>+C497</f>
        <v>7930061.0366058256</v>
      </c>
      <c r="D496" s="250">
        <f t="shared" ref="D496:E496" si="38">+D497</f>
        <v>872306.71402664087</v>
      </c>
      <c r="E496" s="251">
        <f t="shared" si="38"/>
        <v>7057754.3225791845</v>
      </c>
    </row>
    <row r="497" spans="2:5" x14ac:dyDescent="0.2">
      <c r="B497" s="270" t="s">
        <v>163</v>
      </c>
      <c r="C497" s="99">
        <v>7930061.0366058256</v>
      </c>
      <c r="D497" s="99">
        <v>872306.71402664087</v>
      </c>
      <c r="E497" s="243">
        <v>7057754.3225791845</v>
      </c>
    </row>
    <row r="498" spans="2:5" x14ac:dyDescent="0.2">
      <c r="B498" s="393" t="s">
        <v>106</v>
      </c>
      <c r="C498" s="250">
        <f>+C499</f>
        <v>4809259.4377170065</v>
      </c>
      <c r="D498" s="250">
        <f t="shared" ref="D498:E498" si="39">+D499</f>
        <v>1635577.5127320292</v>
      </c>
      <c r="E498" s="251">
        <f t="shared" si="39"/>
        <v>3173681.9249849776</v>
      </c>
    </row>
    <row r="499" spans="2:5" x14ac:dyDescent="0.2">
      <c r="B499" s="267" t="s">
        <v>164</v>
      </c>
      <c r="C499" s="99">
        <v>4809259.4377170065</v>
      </c>
      <c r="D499" s="99">
        <v>1635577.5127320292</v>
      </c>
      <c r="E499" s="243">
        <v>3173681.9249849776</v>
      </c>
    </row>
    <row r="500" spans="2:5" x14ac:dyDescent="0.2">
      <c r="B500" s="393" t="s">
        <v>107</v>
      </c>
      <c r="C500" s="250">
        <f>+C501</f>
        <v>5489746.1341034956</v>
      </c>
      <c r="D500" s="250">
        <f t="shared" ref="D500:E500" si="40">+D501</f>
        <v>1337463.4587424642</v>
      </c>
      <c r="E500" s="251">
        <f t="shared" si="40"/>
        <v>4152282.6753610317</v>
      </c>
    </row>
    <row r="501" spans="2:5" x14ac:dyDescent="0.2">
      <c r="B501" s="267" t="s">
        <v>165</v>
      </c>
      <c r="C501" s="99">
        <v>5489746.1341034956</v>
      </c>
      <c r="D501" s="99">
        <v>1337463.4587424642</v>
      </c>
      <c r="E501" s="243">
        <v>4152282.6753610317</v>
      </c>
    </row>
    <row r="502" spans="2:5" ht="22.5" x14ac:dyDescent="0.2">
      <c r="B502" s="393" t="s">
        <v>77</v>
      </c>
      <c r="C502" s="250">
        <f>+C503</f>
        <v>4312575.0716221426</v>
      </c>
      <c r="D502" s="250">
        <f t="shared" ref="D502:E502" si="41">+D503</f>
        <v>1421950.9528261796</v>
      </c>
      <c r="E502" s="251">
        <f t="shared" si="41"/>
        <v>2890624.118795963</v>
      </c>
    </row>
    <row r="503" spans="2:5" ht="22.5" x14ac:dyDescent="0.2">
      <c r="B503" s="267" t="s">
        <v>166</v>
      </c>
      <c r="C503" s="99">
        <v>4312575.0716221426</v>
      </c>
      <c r="D503" s="99">
        <v>1421950.9528261796</v>
      </c>
      <c r="E503" s="243">
        <v>2890624.118795963</v>
      </c>
    </row>
    <row r="504" spans="2:5" x14ac:dyDescent="0.2">
      <c r="B504" s="393" t="s">
        <v>78</v>
      </c>
      <c r="C504" s="250">
        <f>+C505+C506</f>
        <v>4101103.8483263152</v>
      </c>
      <c r="D504" s="250">
        <f t="shared" ref="D504:E504" si="42">+D505+D506</f>
        <v>1392354.2943962745</v>
      </c>
      <c r="E504" s="251">
        <f t="shared" si="42"/>
        <v>2708749.5539300404</v>
      </c>
    </row>
    <row r="505" spans="2:5" x14ac:dyDescent="0.2">
      <c r="B505" s="267" t="s">
        <v>167</v>
      </c>
      <c r="C505" s="99">
        <v>1594849.7493096555</v>
      </c>
      <c r="D505" s="99">
        <v>428160.90881181014</v>
      </c>
      <c r="E505" s="243">
        <v>1166688.8404978453</v>
      </c>
    </row>
    <row r="506" spans="2:5" x14ac:dyDescent="0.2">
      <c r="B506" s="267" t="s">
        <v>168</v>
      </c>
      <c r="C506" s="99">
        <v>2506254.0990166594</v>
      </c>
      <c r="D506" s="99">
        <v>964193.38558446441</v>
      </c>
      <c r="E506" s="243">
        <v>1542060.7134321951</v>
      </c>
    </row>
    <row r="507" spans="2:5" ht="22.5" x14ac:dyDescent="0.2">
      <c r="B507" s="393" t="s">
        <v>79</v>
      </c>
      <c r="C507" s="250">
        <f>+C508</f>
        <v>5844726.9391769124</v>
      </c>
      <c r="D507" s="250">
        <f t="shared" ref="D507:E507" si="43">+D508</f>
        <v>2998972.4947411781</v>
      </c>
      <c r="E507" s="251">
        <f t="shared" si="43"/>
        <v>2845754.4444357343</v>
      </c>
    </row>
    <row r="508" spans="2:5" x14ac:dyDescent="0.2">
      <c r="B508" s="267" t="s">
        <v>169</v>
      </c>
      <c r="C508" s="99">
        <v>5844726.9391769124</v>
      </c>
      <c r="D508" s="99">
        <v>2998972.4947411781</v>
      </c>
      <c r="E508" s="243">
        <v>2845754.4444357343</v>
      </c>
    </row>
    <row r="509" spans="2:5" ht="22.5" x14ac:dyDescent="0.2">
      <c r="B509" s="393" t="s">
        <v>108</v>
      </c>
      <c r="C509" s="250">
        <f>+C510</f>
        <v>3020909.4952243031</v>
      </c>
      <c r="D509" s="250">
        <f t="shared" ref="D509:E509" si="44">+D510</f>
        <v>1314095.6304225719</v>
      </c>
      <c r="E509" s="251">
        <f t="shared" si="44"/>
        <v>1706813.8648017312</v>
      </c>
    </row>
    <row r="510" spans="2:5" ht="22.5" x14ac:dyDescent="0.2">
      <c r="B510" s="267" t="s">
        <v>170</v>
      </c>
      <c r="C510" s="99">
        <v>3020909.4952243031</v>
      </c>
      <c r="D510" s="99">
        <v>1314095.6304225719</v>
      </c>
      <c r="E510" s="243">
        <v>1706813.8648017312</v>
      </c>
    </row>
    <row r="511" spans="2:5" x14ac:dyDescent="0.2">
      <c r="B511" s="393" t="s">
        <v>109</v>
      </c>
      <c r="C511" s="250">
        <f>+C512</f>
        <v>239973.565857796</v>
      </c>
      <c r="D511" s="250">
        <f t="shared" ref="D511:E511" si="45">+D512</f>
        <v>0</v>
      </c>
      <c r="E511" s="251">
        <f t="shared" si="45"/>
        <v>239973.565857796</v>
      </c>
    </row>
    <row r="512" spans="2:5" x14ac:dyDescent="0.2">
      <c r="B512" s="267" t="s">
        <v>171</v>
      </c>
      <c r="C512" s="99">
        <v>239973.565857796</v>
      </c>
      <c r="D512" s="99">
        <v>0</v>
      </c>
      <c r="E512" s="243">
        <v>239973.565857796</v>
      </c>
    </row>
    <row r="513" spans="2:5" x14ac:dyDescent="0.2">
      <c r="B513" s="393" t="s">
        <v>81</v>
      </c>
      <c r="C513" s="250">
        <f>+C511+C509+C507+C504+C502+C500+C498+C496+C494+C492+C490+C485+C482+C478+C474+C471+C450+C448+C442</f>
        <v>109979639.05519667</v>
      </c>
      <c r="D513" s="250">
        <f>+D511+D509+D507+D504+D502+D500+D498+D496+D494+D492+D490+D485+D482+D478+D474+D471+D450+D448+D442</f>
        <v>52043833.567214333</v>
      </c>
      <c r="E513" s="251">
        <f>+E511+E509+E507+E504+E502+E500+E498+E496+E494+E492+E490+E485+E482+E478+E474+E471+E450+E448+E442</f>
        <v>57935805.48798234</v>
      </c>
    </row>
    <row r="514" spans="2:5" x14ac:dyDescent="0.2">
      <c r="B514" s="267" t="s">
        <v>59</v>
      </c>
      <c r="C514" s="396"/>
      <c r="D514" s="396"/>
      <c r="E514" s="397">
        <v>5816986.6347034648</v>
      </c>
    </row>
    <row r="515" spans="2:5" x14ac:dyDescent="0.2">
      <c r="B515" s="393" t="s">
        <v>82</v>
      </c>
      <c r="C515" s="394"/>
      <c r="D515" s="394"/>
      <c r="E515" s="395">
        <f>+E513+E514</f>
        <v>63752792.122685805</v>
      </c>
    </row>
    <row r="516" spans="2:5" x14ac:dyDescent="0.2">
      <c r="B516" s="399"/>
      <c r="C516" s="400"/>
      <c r="D516" s="400"/>
      <c r="E516" s="401"/>
    </row>
    <row r="517" spans="2:5" x14ac:dyDescent="0.2">
      <c r="B517" s="350" t="s">
        <v>26</v>
      </c>
      <c r="C517" s="63"/>
      <c r="D517" s="63"/>
      <c r="E517" s="351"/>
    </row>
    <row r="518" spans="2:5" x14ac:dyDescent="0.2">
      <c r="B518" s="225"/>
      <c r="C518" s="105"/>
      <c r="D518" s="105"/>
      <c r="E518" s="226"/>
    </row>
    <row r="519" spans="2:5" x14ac:dyDescent="0.2">
      <c r="B519" s="190"/>
      <c r="C519" s="21"/>
      <c r="D519" s="21"/>
      <c r="E519" s="191"/>
    </row>
    <row r="520" spans="2:5" x14ac:dyDescent="0.2">
      <c r="B520" s="367" t="s">
        <v>192</v>
      </c>
      <c r="C520" s="117"/>
      <c r="D520" s="117"/>
      <c r="E520" s="291"/>
    </row>
    <row r="521" spans="2:5" ht="20.25" customHeight="1" x14ac:dyDescent="0.2">
      <c r="B521" s="323" t="s">
        <v>245</v>
      </c>
      <c r="C521" s="324"/>
      <c r="D521" s="324"/>
      <c r="E521" s="325"/>
    </row>
    <row r="522" spans="2:5" x14ac:dyDescent="0.2">
      <c r="B522" s="339">
        <v>2017</v>
      </c>
      <c r="C522" s="381"/>
      <c r="D522" s="381"/>
      <c r="E522" s="382"/>
    </row>
    <row r="523" spans="2:5" x14ac:dyDescent="0.2">
      <c r="B523" s="338"/>
      <c r="C523" s="383"/>
      <c r="D523" s="383"/>
      <c r="E523" s="384" t="s">
        <v>97</v>
      </c>
    </row>
    <row r="524" spans="2:5" ht="24" x14ac:dyDescent="0.2">
      <c r="B524" s="343" t="s">
        <v>98</v>
      </c>
      <c r="C524" s="344" t="s">
        <v>54</v>
      </c>
      <c r="D524" s="344" t="s">
        <v>99</v>
      </c>
      <c r="E524" s="345" t="s">
        <v>100</v>
      </c>
    </row>
    <row r="525" spans="2:5" x14ac:dyDescent="0.2">
      <c r="B525" s="346"/>
      <c r="C525" s="347"/>
      <c r="D525" s="347"/>
      <c r="E525" s="348"/>
    </row>
    <row r="526" spans="2:5" x14ac:dyDescent="0.2">
      <c r="B526" s="393" t="s">
        <v>65</v>
      </c>
      <c r="C526" s="394">
        <f>SUM(C527:C531)</f>
        <v>582053.73832688178</v>
      </c>
      <c r="D526" s="394">
        <f t="shared" ref="D526:E526" si="46">SUM(D527:D531)</f>
        <v>342978.68159467925</v>
      </c>
      <c r="E526" s="395">
        <f t="shared" si="46"/>
        <v>239075.05673220247</v>
      </c>
    </row>
    <row r="527" spans="2:5" x14ac:dyDescent="0.2">
      <c r="B527" s="270" t="s">
        <v>120</v>
      </c>
      <c r="C527" s="396">
        <v>60326.959730178722</v>
      </c>
      <c r="D527" s="396">
        <v>20795.1974091009</v>
      </c>
      <c r="E527" s="397">
        <v>39531.762321077826</v>
      </c>
    </row>
    <row r="528" spans="2:5" x14ac:dyDescent="0.2">
      <c r="B528" s="270" t="s">
        <v>121</v>
      </c>
      <c r="C528" s="396">
        <v>458443.97063296981</v>
      </c>
      <c r="D528" s="396">
        <v>293817.25210459274</v>
      </c>
      <c r="E528" s="397">
        <v>164626.71852837707</v>
      </c>
    </row>
    <row r="529" spans="2:5" x14ac:dyDescent="0.2">
      <c r="B529" s="270" t="s">
        <v>122</v>
      </c>
      <c r="C529" s="396">
        <v>46896.892104828614</v>
      </c>
      <c r="D529" s="396">
        <v>21572.570368221172</v>
      </c>
      <c r="E529" s="397">
        <v>25324.321736607442</v>
      </c>
    </row>
    <row r="530" spans="2:5" x14ac:dyDescent="0.2">
      <c r="B530" s="270" t="s">
        <v>123</v>
      </c>
      <c r="C530" s="396">
        <v>16326.197858904647</v>
      </c>
      <c r="D530" s="396">
        <v>6765.9864610714394</v>
      </c>
      <c r="E530" s="397">
        <v>9560.2113978332072</v>
      </c>
    </row>
    <row r="531" spans="2:5" x14ac:dyDescent="0.2">
      <c r="B531" s="270" t="s">
        <v>124</v>
      </c>
      <c r="C531" s="99">
        <v>59.717999999999996</v>
      </c>
      <c r="D531" s="99">
        <v>27.675251693072823</v>
      </c>
      <c r="E531" s="243">
        <v>32.042748306927173</v>
      </c>
    </row>
    <row r="532" spans="2:5" x14ac:dyDescent="0.2">
      <c r="B532" s="393" t="s">
        <v>66</v>
      </c>
      <c r="C532" s="250">
        <f>+C533</f>
        <v>123182.88233938121</v>
      </c>
      <c r="D532" s="250">
        <f t="shared" ref="D532:E532" si="47">+D533</f>
        <v>52586.844507455127</v>
      </c>
      <c r="E532" s="251">
        <f t="shared" si="47"/>
        <v>70596.037831926078</v>
      </c>
    </row>
    <row r="533" spans="2:5" x14ac:dyDescent="0.2">
      <c r="B533" s="270" t="s">
        <v>125</v>
      </c>
      <c r="C533" s="99">
        <v>123182.88233938121</v>
      </c>
      <c r="D533" s="99">
        <v>52586.844507455127</v>
      </c>
      <c r="E533" s="243">
        <v>70596.037831926078</v>
      </c>
    </row>
    <row r="534" spans="2:5" x14ac:dyDescent="0.2">
      <c r="B534" s="393" t="s">
        <v>67</v>
      </c>
      <c r="C534" s="250">
        <f>SUM(C535:C554)</f>
        <v>22689943.623897791</v>
      </c>
      <c r="D534" s="250">
        <f>SUM(D535:D554)</f>
        <v>14927179.645108983</v>
      </c>
      <c r="E534" s="251">
        <f>SUM(E535:E554)</f>
        <v>7762763.9787888099</v>
      </c>
    </row>
    <row r="535" spans="2:5" x14ac:dyDescent="0.2">
      <c r="B535" s="390" t="s">
        <v>126</v>
      </c>
      <c r="C535" s="99">
        <v>7101355.3997003874</v>
      </c>
      <c r="D535" s="99">
        <v>5301871.9414163092</v>
      </c>
      <c r="E535" s="243">
        <v>1799483.4582840782</v>
      </c>
    </row>
    <row r="536" spans="2:5" x14ac:dyDescent="0.2">
      <c r="B536" s="378" t="s">
        <v>127</v>
      </c>
      <c r="C536" s="99">
        <v>1352790.10466481</v>
      </c>
      <c r="D536" s="99">
        <v>687639.07562113972</v>
      </c>
      <c r="E536" s="243">
        <v>665151.02904367028</v>
      </c>
    </row>
    <row r="537" spans="2:5" x14ac:dyDescent="0.2">
      <c r="B537" s="378" t="s">
        <v>128</v>
      </c>
      <c r="C537" s="99">
        <v>318772.24611129262</v>
      </c>
      <c r="D537" s="99">
        <v>187348.60078470715</v>
      </c>
      <c r="E537" s="243">
        <v>131423.64532658548</v>
      </c>
    </row>
    <row r="538" spans="2:5" x14ac:dyDescent="0.2">
      <c r="B538" s="378" t="s">
        <v>129</v>
      </c>
      <c r="C538" s="99">
        <v>3935857.4524000124</v>
      </c>
      <c r="D538" s="99">
        <v>2183055.0220635505</v>
      </c>
      <c r="E538" s="243">
        <v>1752802.4303364619</v>
      </c>
    </row>
    <row r="539" spans="2:5" ht="45" x14ac:dyDescent="0.2">
      <c r="B539" s="378" t="s">
        <v>130</v>
      </c>
      <c r="C539" s="99">
        <v>528548.32304342312</v>
      </c>
      <c r="D539" s="99">
        <v>323207.83802134614</v>
      </c>
      <c r="E539" s="243">
        <v>205340.48502207699</v>
      </c>
    </row>
    <row r="540" spans="2:5" ht="33.75" x14ac:dyDescent="0.2">
      <c r="B540" s="378" t="s">
        <v>131</v>
      </c>
      <c r="C540" s="99">
        <v>368499.79384185525</v>
      </c>
      <c r="D540" s="99">
        <v>224212.4729889599</v>
      </c>
      <c r="E540" s="243">
        <v>144287.32085289535</v>
      </c>
    </row>
    <row r="541" spans="2:5" x14ac:dyDescent="0.2">
      <c r="B541" s="378" t="s">
        <v>132</v>
      </c>
      <c r="C541" s="99">
        <v>517026.94166916568</v>
      </c>
      <c r="D541" s="99">
        <v>362250.62573565461</v>
      </c>
      <c r="E541" s="243">
        <v>154776.31593351107</v>
      </c>
    </row>
    <row r="542" spans="2:5" ht="22.5" x14ac:dyDescent="0.2">
      <c r="B542" s="378" t="s">
        <v>133</v>
      </c>
      <c r="C542" s="99">
        <v>389755.91678723245</v>
      </c>
      <c r="D542" s="99">
        <v>211427.76011611699</v>
      </c>
      <c r="E542" s="243">
        <v>178328.15667111546</v>
      </c>
    </row>
    <row r="543" spans="2:5" ht="22.5" x14ac:dyDescent="0.2">
      <c r="B543" s="378" t="s">
        <v>134</v>
      </c>
      <c r="C543" s="99">
        <v>2211459.3306608107</v>
      </c>
      <c r="D543" s="99">
        <v>1656824.8471142531</v>
      </c>
      <c r="E543" s="243">
        <v>554634.4835465576</v>
      </c>
    </row>
    <row r="544" spans="2:5" x14ac:dyDescent="0.2">
      <c r="B544" s="378" t="s">
        <v>135</v>
      </c>
      <c r="C544" s="99">
        <v>944814.74151776021</v>
      </c>
      <c r="D544" s="99">
        <v>593035.37975144957</v>
      </c>
      <c r="E544" s="243">
        <v>351779.36176631064</v>
      </c>
    </row>
    <row r="545" spans="2:5" ht="22.5" x14ac:dyDescent="0.2">
      <c r="B545" s="378" t="s">
        <v>136</v>
      </c>
      <c r="C545" s="99">
        <v>256661.05750130609</v>
      </c>
      <c r="D545" s="99">
        <v>150789.86326615256</v>
      </c>
      <c r="E545" s="243">
        <v>105871.19423515353</v>
      </c>
    </row>
    <row r="546" spans="2:5" x14ac:dyDescent="0.2">
      <c r="B546" s="378" t="s">
        <v>137</v>
      </c>
      <c r="C546" s="99">
        <v>587338.57264816214</v>
      </c>
      <c r="D546" s="99">
        <v>452519.7589084616</v>
      </c>
      <c r="E546" s="243">
        <v>134818.81373970053</v>
      </c>
    </row>
    <row r="547" spans="2:5" x14ac:dyDescent="0.2">
      <c r="B547" s="378" t="s">
        <v>138</v>
      </c>
      <c r="C547" s="99">
        <v>522715.01503123116</v>
      </c>
      <c r="D547" s="99">
        <v>267185.63612224819</v>
      </c>
      <c r="E547" s="243">
        <v>255529.37890898297</v>
      </c>
    </row>
    <row r="548" spans="2:5" x14ac:dyDescent="0.2">
      <c r="B548" s="378" t="s">
        <v>139</v>
      </c>
      <c r="C548" s="99">
        <v>1809732.2848318592</v>
      </c>
      <c r="D548" s="99">
        <v>1285154.3018157117</v>
      </c>
      <c r="E548" s="243">
        <v>524577.98301614751</v>
      </c>
    </row>
    <row r="549" spans="2:5" ht="22.5" x14ac:dyDescent="0.2">
      <c r="B549" s="378" t="s">
        <v>140</v>
      </c>
      <c r="C549" s="99">
        <v>590308.16365007637</v>
      </c>
      <c r="D549" s="99">
        <v>320324.53258508048</v>
      </c>
      <c r="E549" s="243">
        <v>269983.63106499589</v>
      </c>
    </row>
    <row r="550" spans="2:5" ht="45" x14ac:dyDescent="0.2">
      <c r="B550" s="378" t="s">
        <v>141</v>
      </c>
      <c r="C550" s="99">
        <v>820772.73549316707</v>
      </c>
      <c r="D550" s="99">
        <v>472893.24344493891</v>
      </c>
      <c r="E550" s="243">
        <v>347879.49204822816</v>
      </c>
    </row>
    <row r="551" spans="2:5" x14ac:dyDescent="0.2">
      <c r="B551" s="378" t="s">
        <v>142</v>
      </c>
      <c r="C551" s="99">
        <v>130093.21220351178</v>
      </c>
      <c r="D551" s="99">
        <v>85814.012162607207</v>
      </c>
      <c r="E551" s="243">
        <v>44279.200040904572</v>
      </c>
    </row>
    <row r="552" spans="2:5" x14ac:dyDescent="0.2">
      <c r="B552" s="378" t="s">
        <v>143</v>
      </c>
      <c r="C552" s="99">
        <v>86596.305498289788</v>
      </c>
      <c r="D552" s="99">
        <v>45003.1577278677</v>
      </c>
      <c r="E552" s="243">
        <v>41593.147770422089</v>
      </c>
    </row>
    <row r="553" spans="2:5" x14ac:dyDescent="0.2">
      <c r="B553" s="378" t="s">
        <v>144</v>
      </c>
      <c r="C553" s="99">
        <v>7667.508416157877</v>
      </c>
      <c r="D553" s="99">
        <v>5506.5858353294352</v>
      </c>
      <c r="E553" s="243">
        <v>2160.9225808284418</v>
      </c>
    </row>
    <row r="554" spans="2:5" x14ac:dyDescent="0.2">
      <c r="B554" s="269" t="s">
        <v>145</v>
      </c>
      <c r="C554" s="99">
        <v>209178.51822728</v>
      </c>
      <c r="D554" s="99">
        <v>111114.98962709718</v>
      </c>
      <c r="E554" s="243">
        <v>98063.528600182821</v>
      </c>
    </row>
    <row r="555" spans="2:5" x14ac:dyDescent="0.2">
      <c r="B555" s="398" t="s">
        <v>104</v>
      </c>
      <c r="C555" s="250">
        <f>+C556+C557</f>
        <v>2492059.3428156562</v>
      </c>
      <c r="D555" s="250">
        <f t="shared" ref="D555:E555" si="48">+D556+D557</f>
        <v>1230867.6095448735</v>
      </c>
      <c r="E555" s="251">
        <f t="shared" si="48"/>
        <v>1261191.733270783</v>
      </c>
    </row>
    <row r="556" spans="2:5" ht="22.5" x14ac:dyDescent="0.2">
      <c r="B556" s="270" t="s">
        <v>146</v>
      </c>
      <c r="C556" s="99">
        <v>1866703.8350034079</v>
      </c>
      <c r="D556" s="99">
        <v>796810.01865205914</v>
      </c>
      <c r="E556" s="243">
        <v>1069893.8163513488</v>
      </c>
    </row>
    <row r="557" spans="2:5" x14ac:dyDescent="0.2">
      <c r="B557" s="270" t="s">
        <v>147</v>
      </c>
      <c r="C557" s="99">
        <v>625355.50781224854</v>
      </c>
      <c r="D557" s="99">
        <v>434057.59089281427</v>
      </c>
      <c r="E557" s="243">
        <v>191297.91691943427</v>
      </c>
    </row>
    <row r="558" spans="2:5" ht="22.5" x14ac:dyDescent="0.2">
      <c r="B558" s="271" t="s">
        <v>105</v>
      </c>
      <c r="C558" s="250">
        <f>+C559+C560+C561</f>
        <v>868319.71487671381</v>
      </c>
      <c r="D558" s="250">
        <f t="shared" ref="D558:E558" si="49">+D559+D560+D561</f>
        <v>329245.69005388371</v>
      </c>
      <c r="E558" s="251">
        <f t="shared" si="49"/>
        <v>539074.02482283022</v>
      </c>
    </row>
    <row r="559" spans="2:5" x14ac:dyDescent="0.2">
      <c r="B559" s="270" t="s">
        <v>148</v>
      </c>
      <c r="C559" s="99">
        <v>318015.11587908299</v>
      </c>
      <c r="D559" s="99">
        <v>126908.44134796347</v>
      </c>
      <c r="E559" s="243">
        <v>191106.67453111953</v>
      </c>
    </row>
    <row r="560" spans="2:5" x14ac:dyDescent="0.2">
      <c r="B560" s="270" t="s">
        <v>149</v>
      </c>
      <c r="C560" s="99">
        <v>307278.31022243277</v>
      </c>
      <c r="D560" s="99">
        <v>45635.066840878462</v>
      </c>
      <c r="E560" s="243">
        <v>261643.24338155432</v>
      </c>
    </row>
    <row r="561" spans="2:5" ht="22.5" x14ac:dyDescent="0.2">
      <c r="B561" s="270" t="s">
        <v>150</v>
      </c>
      <c r="C561" s="99">
        <v>243026.28877519807</v>
      </c>
      <c r="D561" s="99">
        <v>156702.18186504176</v>
      </c>
      <c r="E561" s="243">
        <v>86324.106910156319</v>
      </c>
    </row>
    <row r="562" spans="2:5" x14ac:dyDescent="0.2">
      <c r="B562" s="271" t="s">
        <v>69</v>
      </c>
      <c r="C562" s="250">
        <f>+C563+C564+C565</f>
        <v>9290094.0535906311</v>
      </c>
      <c r="D562" s="250">
        <f t="shared" ref="D562:E562" si="50">+D563+D564+D565</f>
        <v>5758034.2492457051</v>
      </c>
      <c r="E562" s="251">
        <f t="shared" si="50"/>
        <v>3532059.804344926</v>
      </c>
    </row>
    <row r="563" spans="2:5" x14ac:dyDescent="0.2">
      <c r="B563" s="270" t="s">
        <v>151</v>
      </c>
      <c r="C563" s="99">
        <v>4361335.1975957546</v>
      </c>
      <c r="D563" s="99">
        <v>2515676.3478662176</v>
      </c>
      <c r="E563" s="243">
        <v>1845658.849729537</v>
      </c>
    </row>
    <row r="564" spans="2:5" x14ac:dyDescent="0.2">
      <c r="B564" s="270" t="s">
        <v>152</v>
      </c>
      <c r="C564" s="99">
        <v>1974847.3184400601</v>
      </c>
      <c r="D564" s="99">
        <v>1273657.0544303367</v>
      </c>
      <c r="E564" s="243">
        <v>701190.26400972344</v>
      </c>
    </row>
    <row r="565" spans="2:5" ht="22.5" x14ac:dyDescent="0.2">
      <c r="B565" s="270" t="s">
        <v>153</v>
      </c>
      <c r="C565" s="99">
        <v>2953911.5375548168</v>
      </c>
      <c r="D565" s="99">
        <v>1968700.846949151</v>
      </c>
      <c r="E565" s="243">
        <v>985210.69060566579</v>
      </c>
    </row>
    <row r="566" spans="2:5" ht="22.5" x14ac:dyDescent="0.2">
      <c r="B566" s="271" t="s">
        <v>70</v>
      </c>
      <c r="C566" s="250">
        <f>SUM(C567:C568)</f>
        <v>13934511.006856671</v>
      </c>
      <c r="D566" s="250">
        <f t="shared" ref="D566:E566" si="51">SUM(D567:D568)</f>
        <v>6745866.9857447641</v>
      </c>
      <c r="E566" s="251">
        <f t="shared" si="51"/>
        <v>7188644.0211119056</v>
      </c>
    </row>
    <row r="567" spans="2:5" x14ac:dyDescent="0.2">
      <c r="B567" s="270" t="s">
        <v>154</v>
      </c>
      <c r="C567" s="99">
        <v>13025069.98258904</v>
      </c>
      <c r="D567" s="99">
        <v>6252033.5916427393</v>
      </c>
      <c r="E567" s="243">
        <v>6773036.3909463007</v>
      </c>
    </row>
    <row r="568" spans="2:5" x14ac:dyDescent="0.2">
      <c r="B568" s="270" t="s">
        <v>155</v>
      </c>
      <c r="C568" s="99">
        <v>909441.02426762984</v>
      </c>
      <c r="D568" s="99">
        <v>493833.39410202502</v>
      </c>
      <c r="E568" s="243">
        <v>415607.63016560482</v>
      </c>
    </row>
    <row r="569" spans="2:5" x14ac:dyDescent="0.2">
      <c r="B569" s="393" t="s">
        <v>71</v>
      </c>
      <c r="C569" s="250">
        <f>SUM(C570:C573)</f>
        <v>5054231.760913007</v>
      </c>
      <c r="D569" s="250">
        <f t="shared" ref="D569:E569" si="52">SUM(D570:D573)</f>
        <v>2478756.7267288095</v>
      </c>
      <c r="E569" s="251">
        <f t="shared" si="52"/>
        <v>2575475.0341841974</v>
      </c>
    </row>
    <row r="570" spans="2:5" x14ac:dyDescent="0.2">
      <c r="B570" s="270" t="s">
        <v>156</v>
      </c>
      <c r="C570" s="99">
        <v>3914633.03808029</v>
      </c>
      <c r="D570" s="99">
        <v>1914255.5556212617</v>
      </c>
      <c r="E570" s="243">
        <v>2000377.4824590283</v>
      </c>
    </row>
    <row r="571" spans="2:5" x14ac:dyDescent="0.2">
      <c r="B571" s="270" t="s">
        <v>157</v>
      </c>
      <c r="C571" s="99">
        <v>152226.02866533029</v>
      </c>
      <c r="D571" s="99">
        <v>89356.678826548887</v>
      </c>
      <c r="E571" s="243">
        <v>62869.349838781403</v>
      </c>
    </row>
    <row r="572" spans="2:5" x14ac:dyDescent="0.2">
      <c r="B572" s="270" t="s">
        <v>158</v>
      </c>
      <c r="C572" s="99">
        <v>855694.56270367024</v>
      </c>
      <c r="D572" s="99">
        <v>398454.17312296404</v>
      </c>
      <c r="E572" s="243">
        <v>457240.38958070619</v>
      </c>
    </row>
    <row r="573" spans="2:5" x14ac:dyDescent="0.2">
      <c r="B573" s="270" t="s">
        <v>159</v>
      </c>
      <c r="C573" s="99">
        <v>131678.13146371636</v>
      </c>
      <c r="D573" s="99">
        <v>76690.319158034821</v>
      </c>
      <c r="E573" s="243">
        <v>54987.812305681538</v>
      </c>
    </row>
    <row r="574" spans="2:5" x14ac:dyDescent="0.2">
      <c r="B574" s="393" t="s">
        <v>72</v>
      </c>
      <c r="C574" s="250">
        <f>+C575</f>
        <v>5723775.960266659</v>
      </c>
      <c r="D574" s="250">
        <f t="shared" ref="D574:E574" si="53">+D575</f>
        <v>2961205.4432937591</v>
      </c>
      <c r="E574" s="251">
        <f t="shared" si="53"/>
        <v>2762570.5169728999</v>
      </c>
    </row>
    <row r="575" spans="2:5" x14ac:dyDescent="0.2">
      <c r="B575" s="270" t="s">
        <v>160</v>
      </c>
      <c r="C575" s="99">
        <v>5723775.960266659</v>
      </c>
      <c r="D575" s="99">
        <v>2961205.4432937591</v>
      </c>
      <c r="E575" s="243">
        <v>2762570.5169728999</v>
      </c>
    </row>
    <row r="576" spans="2:5" x14ac:dyDescent="0.2">
      <c r="B576" s="398" t="s">
        <v>73</v>
      </c>
      <c r="C576" s="250">
        <f>+C577</f>
        <v>5759561.3171086079</v>
      </c>
      <c r="D576" s="250">
        <f t="shared" ref="D576:E576" si="54">+D577</f>
        <v>2889124.7615272752</v>
      </c>
      <c r="E576" s="251">
        <f t="shared" si="54"/>
        <v>2870436.5555813327</v>
      </c>
    </row>
    <row r="577" spans="2:5" x14ac:dyDescent="0.2">
      <c r="B577" s="270" t="s">
        <v>161</v>
      </c>
      <c r="C577" s="99">
        <v>5759561.3171086079</v>
      </c>
      <c r="D577" s="99">
        <v>2889124.7615272752</v>
      </c>
      <c r="E577" s="243">
        <v>2870436.5555813327</v>
      </c>
    </row>
    <row r="578" spans="2:5" x14ac:dyDescent="0.2">
      <c r="B578" s="393" t="s">
        <v>74</v>
      </c>
      <c r="C578" s="250">
        <f>+C579</f>
        <v>8497903.719979791</v>
      </c>
      <c r="D578" s="250">
        <f t="shared" ref="D578:E578" si="55">+D579</f>
        <v>3680990.8366766558</v>
      </c>
      <c r="E578" s="251">
        <f t="shared" si="55"/>
        <v>4816912.8833031356</v>
      </c>
    </row>
    <row r="579" spans="2:5" x14ac:dyDescent="0.2">
      <c r="B579" s="270" t="s">
        <v>162</v>
      </c>
      <c r="C579" s="99">
        <v>8497903.719979791</v>
      </c>
      <c r="D579" s="99">
        <v>3680990.8366766558</v>
      </c>
      <c r="E579" s="243">
        <v>4816912.8833031356</v>
      </c>
    </row>
    <row r="580" spans="2:5" x14ac:dyDescent="0.2">
      <c r="B580" s="393" t="s">
        <v>75</v>
      </c>
      <c r="C580" s="250">
        <f>+C581</f>
        <v>8083648.6034812499</v>
      </c>
      <c r="D580" s="250">
        <f t="shared" ref="D580:E580" si="56">+D581</f>
        <v>889201.34638293751</v>
      </c>
      <c r="E580" s="251">
        <f t="shared" si="56"/>
        <v>7194447.2570983125</v>
      </c>
    </row>
    <row r="581" spans="2:5" x14ac:dyDescent="0.2">
      <c r="B581" s="270" t="s">
        <v>163</v>
      </c>
      <c r="C581" s="99">
        <v>8083648.6034812499</v>
      </c>
      <c r="D581" s="99">
        <v>889201.34638293751</v>
      </c>
      <c r="E581" s="243">
        <v>7194447.2570983125</v>
      </c>
    </row>
    <row r="582" spans="2:5" x14ac:dyDescent="0.2">
      <c r="B582" s="393" t="s">
        <v>106</v>
      </c>
      <c r="C582" s="250">
        <f>+C583</f>
        <v>5031822.8123586215</v>
      </c>
      <c r="D582" s="250">
        <f t="shared" ref="D582:E582" si="57">+D583</f>
        <v>1711268.9274780767</v>
      </c>
      <c r="E582" s="251">
        <f t="shared" si="57"/>
        <v>3320553.8848805446</v>
      </c>
    </row>
    <row r="583" spans="2:5" x14ac:dyDescent="0.2">
      <c r="B583" s="267" t="s">
        <v>164</v>
      </c>
      <c r="C583" s="99">
        <v>5031822.8123586215</v>
      </c>
      <c r="D583" s="99">
        <v>1711268.9274780767</v>
      </c>
      <c r="E583" s="243">
        <v>3320553.8848805446</v>
      </c>
    </row>
    <row r="584" spans="2:5" x14ac:dyDescent="0.2">
      <c r="B584" s="393" t="s">
        <v>107</v>
      </c>
      <c r="C584" s="250">
        <f>+C585</f>
        <v>5709677.3654909944</v>
      </c>
      <c r="D584" s="250">
        <f t="shared" ref="D584:E584" si="58">+D585</f>
        <v>1391045.1687581041</v>
      </c>
      <c r="E584" s="251">
        <f t="shared" si="58"/>
        <v>4318632.1967328899</v>
      </c>
    </row>
    <row r="585" spans="2:5" x14ac:dyDescent="0.2">
      <c r="B585" s="267" t="s">
        <v>165</v>
      </c>
      <c r="C585" s="99">
        <v>5709677.3654909944</v>
      </c>
      <c r="D585" s="99">
        <v>1391045.1687581041</v>
      </c>
      <c r="E585" s="243">
        <v>4318632.1967328899</v>
      </c>
    </row>
    <row r="586" spans="2:5" ht="22.5" x14ac:dyDescent="0.2">
      <c r="B586" s="393" t="s">
        <v>77</v>
      </c>
      <c r="C586" s="250">
        <f>+C587</f>
        <v>4591038.3806329193</v>
      </c>
      <c r="D586" s="250">
        <f t="shared" ref="D586:E586" si="59">+D587</f>
        <v>1528308.1044152556</v>
      </c>
      <c r="E586" s="251">
        <f t="shared" si="59"/>
        <v>3062730.2762176637</v>
      </c>
    </row>
    <row r="587" spans="2:5" ht="22.5" x14ac:dyDescent="0.2">
      <c r="B587" s="267" t="s">
        <v>166</v>
      </c>
      <c r="C587" s="99">
        <v>4591038.3806329193</v>
      </c>
      <c r="D587" s="99">
        <v>1528308.1044152556</v>
      </c>
      <c r="E587" s="243">
        <v>3062730.2762176637</v>
      </c>
    </row>
    <row r="588" spans="2:5" x14ac:dyDescent="0.2">
      <c r="B588" s="393" t="s">
        <v>78</v>
      </c>
      <c r="C588" s="250">
        <f>+C589+C590</f>
        <v>4063194.344575163</v>
      </c>
      <c r="D588" s="250">
        <f t="shared" ref="D588:E588" si="60">+D589+D590</f>
        <v>1383745.4102019111</v>
      </c>
      <c r="E588" s="251">
        <f t="shared" si="60"/>
        <v>2679448.9343732516</v>
      </c>
    </row>
    <row r="589" spans="2:5" x14ac:dyDescent="0.2">
      <c r="B589" s="267" t="s">
        <v>167</v>
      </c>
      <c r="C589" s="99">
        <v>1558432.3687187515</v>
      </c>
      <c r="D589" s="99">
        <v>418312.55007785658</v>
      </c>
      <c r="E589" s="243">
        <v>1140119.818640895</v>
      </c>
    </row>
    <row r="590" spans="2:5" x14ac:dyDescent="0.2">
      <c r="B590" s="267" t="s">
        <v>168</v>
      </c>
      <c r="C590" s="99">
        <v>2504761.9758564113</v>
      </c>
      <c r="D590" s="99">
        <v>965432.8601240546</v>
      </c>
      <c r="E590" s="243">
        <v>1539329.1157323567</v>
      </c>
    </row>
    <row r="591" spans="2:5" ht="22.5" x14ac:dyDescent="0.2">
      <c r="B591" s="393" t="s">
        <v>79</v>
      </c>
      <c r="C591" s="250">
        <f>+C592</f>
        <v>6148256.595394236</v>
      </c>
      <c r="D591" s="250">
        <f t="shared" ref="D591:E591" si="61">+D592</f>
        <v>3154715.7997418721</v>
      </c>
      <c r="E591" s="251">
        <f t="shared" si="61"/>
        <v>2993540.7956523639</v>
      </c>
    </row>
    <row r="592" spans="2:5" x14ac:dyDescent="0.2">
      <c r="B592" s="267" t="s">
        <v>169</v>
      </c>
      <c r="C592" s="99">
        <v>6148256.595394236</v>
      </c>
      <c r="D592" s="99">
        <v>3154715.7997418721</v>
      </c>
      <c r="E592" s="243">
        <v>2993540.7956523639</v>
      </c>
    </row>
    <row r="593" spans="2:5" ht="22.5" x14ac:dyDescent="0.2">
      <c r="B593" s="393" t="s">
        <v>108</v>
      </c>
      <c r="C593" s="250">
        <f>+C594</f>
        <v>3084223.2007644554</v>
      </c>
      <c r="D593" s="250">
        <f t="shared" ref="D593:E593" si="62">+D594</f>
        <v>1341637.0923325382</v>
      </c>
      <c r="E593" s="251">
        <f t="shared" si="62"/>
        <v>1742586.1084319171</v>
      </c>
    </row>
    <row r="594" spans="2:5" ht="22.5" x14ac:dyDescent="0.2">
      <c r="B594" s="267" t="s">
        <v>170</v>
      </c>
      <c r="C594" s="99">
        <v>3084223.2007644554</v>
      </c>
      <c r="D594" s="99">
        <v>1341637.0923325382</v>
      </c>
      <c r="E594" s="243">
        <v>1742586.1084319171</v>
      </c>
    </row>
    <row r="595" spans="2:5" x14ac:dyDescent="0.2">
      <c r="B595" s="393" t="s">
        <v>109</v>
      </c>
      <c r="C595" s="250">
        <f>+C596</f>
        <v>221333.50572691474</v>
      </c>
      <c r="D595" s="250">
        <f t="shared" ref="D595:E595" si="63">+D596</f>
        <v>0</v>
      </c>
      <c r="E595" s="251">
        <f t="shared" si="63"/>
        <v>221333.50572691474</v>
      </c>
    </row>
    <row r="596" spans="2:5" x14ac:dyDescent="0.2">
      <c r="B596" s="267" t="s">
        <v>171</v>
      </c>
      <c r="C596" s="99">
        <v>221333.50572691474</v>
      </c>
      <c r="D596" s="99">
        <v>0</v>
      </c>
      <c r="E596" s="243">
        <v>221333.50572691474</v>
      </c>
    </row>
    <row r="597" spans="2:5" x14ac:dyDescent="0.2">
      <c r="B597" s="393" t="s">
        <v>81</v>
      </c>
      <c r="C597" s="250">
        <f>+C595+C593+C591+C588+C586+C584+C582+C580+C578+C576+C574+C569+C566+C562+C558+C555+C534+C532+C526</f>
        <v>111948831.92939633</v>
      </c>
      <c r="D597" s="250">
        <f>+D595+D593+D591+D588+D586+D584+D582+D580+D578+D576+D574+D569+D566+D562+D558+D555+D534+D532+D526</f>
        <v>52796759.323337533</v>
      </c>
      <c r="E597" s="251">
        <f>+E595+E593+E591+E588+E586+E584+E582+E580+E578+E576+E574+E569+E566+E562+E558+E555+E534+E532+E526</f>
        <v>59152072.606058791</v>
      </c>
    </row>
    <row r="598" spans="2:5" x14ac:dyDescent="0.2">
      <c r="B598" s="267" t="s">
        <v>59</v>
      </c>
      <c r="C598" s="396"/>
      <c r="D598" s="396"/>
      <c r="E598" s="397">
        <v>5922054.0176165728</v>
      </c>
    </row>
    <row r="599" spans="2:5" x14ac:dyDescent="0.2">
      <c r="B599" s="393" t="s">
        <v>82</v>
      </c>
      <c r="C599" s="394"/>
      <c r="D599" s="394"/>
      <c r="E599" s="395">
        <f>+E597+E598</f>
        <v>65074126.623675361</v>
      </c>
    </row>
    <row r="600" spans="2:5" x14ac:dyDescent="0.2">
      <c r="B600" s="399"/>
      <c r="C600" s="400"/>
      <c r="D600" s="400"/>
      <c r="E600" s="401"/>
    </row>
    <row r="601" spans="2:5" x14ac:dyDescent="0.2">
      <c r="B601" s="350" t="s">
        <v>26</v>
      </c>
      <c r="C601" s="63"/>
      <c r="D601" s="63"/>
      <c r="E601" s="351"/>
    </row>
    <row r="602" spans="2:5" x14ac:dyDescent="0.2">
      <c r="B602" s="190"/>
      <c r="C602" s="21"/>
      <c r="D602" s="21"/>
      <c r="E602" s="191"/>
    </row>
    <row r="603" spans="2:5" x14ac:dyDescent="0.2">
      <c r="B603" s="190"/>
      <c r="C603" s="21"/>
      <c r="D603" s="21"/>
      <c r="E603" s="191"/>
    </row>
    <row r="604" spans="2:5" x14ac:dyDescent="0.2">
      <c r="B604" s="367" t="s">
        <v>193</v>
      </c>
      <c r="C604" s="117"/>
      <c r="D604" s="117"/>
      <c r="E604" s="291"/>
    </row>
    <row r="605" spans="2:5" ht="26.25" customHeight="1" x14ac:dyDescent="0.2">
      <c r="B605" s="323" t="s">
        <v>245</v>
      </c>
      <c r="C605" s="324"/>
      <c r="D605" s="324"/>
      <c r="E605" s="325"/>
    </row>
    <row r="606" spans="2:5" x14ac:dyDescent="0.2">
      <c r="B606" s="339">
        <v>2018</v>
      </c>
      <c r="C606" s="381"/>
      <c r="D606" s="381"/>
      <c r="E606" s="382"/>
    </row>
    <row r="607" spans="2:5" x14ac:dyDescent="0.2">
      <c r="B607" s="338"/>
      <c r="C607" s="143"/>
      <c r="D607" s="143"/>
      <c r="E607" s="385"/>
    </row>
    <row r="608" spans="2:5" ht="24" x14ac:dyDescent="0.2">
      <c r="B608" s="343" t="s">
        <v>98</v>
      </c>
      <c r="C608" s="112" t="s">
        <v>54</v>
      </c>
      <c r="D608" s="112" t="s">
        <v>99</v>
      </c>
      <c r="E608" s="352" t="s">
        <v>100</v>
      </c>
    </row>
    <row r="609" spans="2:5" x14ac:dyDescent="0.2">
      <c r="B609" s="346"/>
      <c r="C609" s="353"/>
      <c r="D609" s="353"/>
      <c r="E609" s="354"/>
    </row>
    <row r="610" spans="2:5" x14ac:dyDescent="0.2">
      <c r="B610" s="393" t="s">
        <v>65</v>
      </c>
      <c r="C610" s="250">
        <f>SUM(C611:C615)</f>
        <v>615273.95819725271</v>
      </c>
      <c r="D610" s="250">
        <f t="shared" ref="D610:E610" si="64">SUM(D611:D615)</f>
        <v>364209.52933756536</v>
      </c>
      <c r="E610" s="251">
        <f t="shared" si="64"/>
        <v>251064.42885968729</v>
      </c>
    </row>
    <row r="611" spans="2:5" x14ac:dyDescent="0.2">
      <c r="B611" s="270" t="s">
        <v>120</v>
      </c>
      <c r="C611" s="99">
        <v>60266.85726936131</v>
      </c>
      <c r="D611" s="99">
        <v>20796.03067345134</v>
      </c>
      <c r="E611" s="243">
        <v>39470.826595909966</v>
      </c>
    </row>
    <row r="612" spans="2:5" x14ac:dyDescent="0.2">
      <c r="B612" s="270" t="s">
        <v>121</v>
      </c>
      <c r="C612" s="99">
        <v>490867.03768084972</v>
      </c>
      <c r="D612" s="99">
        <v>313306.93903938041</v>
      </c>
      <c r="E612" s="243">
        <v>177560.09864146932</v>
      </c>
    </row>
    <row r="613" spans="2:5" x14ac:dyDescent="0.2">
      <c r="B613" s="270" t="s">
        <v>122</v>
      </c>
      <c r="C613" s="99">
        <v>49822.504103499079</v>
      </c>
      <c r="D613" s="99">
        <v>22918.351887609573</v>
      </c>
      <c r="E613" s="243">
        <v>26904.152215889506</v>
      </c>
    </row>
    <row r="614" spans="2:5" x14ac:dyDescent="0.2">
      <c r="B614" s="270" t="s">
        <v>123</v>
      </c>
      <c r="C614" s="99">
        <v>14257.841143542544</v>
      </c>
      <c r="D614" s="99">
        <v>7160.5324854309729</v>
      </c>
      <c r="E614" s="243">
        <v>7097.3086581115713</v>
      </c>
    </row>
    <row r="615" spans="2:5" x14ac:dyDescent="0.2">
      <c r="B615" s="270" t="s">
        <v>124</v>
      </c>
      <c r="C615" s="99">
        <v>59.717999999999996</v>
      </c>
      <c r="D615" s="99">
        <v>27.675251693072823</v>
      </c>
      <c r="E615" s="243">
        <v>32.042748306927173</v>
      </c>
    </row>
    <row r="616" spans="2:5" x14ac:dyDescent="0.2">
      <c r="B616" s="393" t="s">
        <v>66</v>
      </c>
      <c r="C616" s="250">
        <f>+C617</f>
        <v>116333.73379444811</v>
      </c>
      <c r="D616" s="250">
        <f t="shared" ref="D616:E616" si="65">+D617</f>
        <v>49662.938988273163</v>
      </c>
      <c r="E616" s="251">
        <f t="shared" si="65"/>
        <v>66670.794806174948</v>
      </c>
    </row>
    <row r="617" spans="2:5" x14ac:dyDescent="0.2">
      <c r="B617" s="270" t="s">
        <v>125</v>
      </c>
      <c r="C617" s="99">
        <v>116333.73379444811</v>
      </c>
      <c r="D617" s="99">
        <v>49662.938988273163</v>
      </c>
      <c r="E617" s="243">
        <v>66670.794806174948</v>
      </c>
    </row>
    <row r="618" spans="2:5" x14ac:dyDescent="0.2">
      <c r="B618" s="393" t="s">
        <v>67</v>
      </c>
      <c r="C618" s="250">
        <f t="shared" ref="C618:E618" si="66">SUM(C619:C638)</f>
        <v>23273474.522280559</v>
      </c>
      <c r="D618" s="250">
        <f t="shared" si="66"/>
        <v>15374331.206296254</v>
      </c>
      <c r="E618" s="251">
        <f t="shared" si="66"/>
        <v>7899143.3159843013</v>
      </c>
    </row>
    <row r="619" spans="2:5" x14ac:dyDescent="0.2">
      <c r="B619" s="390" t="s">
        <v>126</v>
      </c>
      <c r="C619" s="99">
        <v>7340334.7337474162</v>
      </c>
      <c r="D619" s="99">
        <v>5480293.9122158205</v>
      </c>
      <c r="E619" s="243">
        <v>1860040.8215315957</v>
      </c>
    </row>
    <row r="620" spans="2:5" x14ac:dyDescent="0.2">
      <c r="B620" s="378" t="s">
        <v>127</v>
      </c>
      <c r="C620" s="99">
        <v>1306838.2093654491</v>
      </c>
      <c r="D620" s="99">
        <v>664281.18832012231</v>
      </c>
      <c r="E620" s="243">
        <v>642557.02104532684</v>
      </c>
    </row>
    <row r="621" spans="2:5" x14ac:dyDescent="0.2">
      <c r="B621" s="378" t="s">
        <v>128</v>
      </c>
      <c r="C621" s="99">
        <v>299654.29384927201</v>
      </c>
      <c r="D621" s="99">
        <v>176112.61129737916</v>
      </c>
      <c r="E621" s="243">
        <v>123541.68255189285</v>
      </c>
    </row>
    <row r="622" spans="2:5" x14ac:dyDescent="0.2">
      <c r="B622" s="378" t="s">
        <v>129</v>
      </c>
      <c r="C622" s="99">
        <v>3806691.4339420879</v>
      </c>
      <c r="D622" s="99">
        <v>2111412.0500594238</v>
      </c>
      <c r="E622" s="243">
        <v>1695279.3838826641</v>
      </c>
    </row>
    <row r="623" spans="2:5" ht="45" x14ac:dyDescent="0.2">
      <c r="B623" s="378" t="s">
        <v>130</v>
      </c>
      <c r="C623" s="99">
        <v>549751.70589042932</v>
      </c>
      <c r="D623" s="99">
        <v>336173.72823410673</v>
      </c>
      <c r="E623" s="243">
        <v>213577.97765632259</v>
      </c>
    </row>
    <row r="624" spans="2:5" ht="33.75" x14ac:dyDescent="0.2">
      <c r="B624" s="378" t="s">
        <v>131</v>
      </c>
      <c r="C624" s="99">
        <v>376351.129853855</v>
      </c>
      <c r="D624" s="99">
        <v>228989.5922518087</v>
      </c>
      <c r="E624" s="243">
        <v>147361.5376020463</v>
      </c>
    </row>
    <row r="625" spans="2:5" x14ac:dyDescent="0.2">
      <c r="B625" s="378" t="s">
        <v>132</v>
      </c>
      <c r="C625" s="99">
        <v>544325.99116678257</v>
      </c>
      <c r="D625" s="99">
        <v>381377.47767604759</v>
      </c>
      <c r="E625" s="243">
        <v>162948.51349073497</v>
      </c>
    </row>
    <row r="626" spans="2:5" ht="22.5" x14ac:dyDescent="0.2">
      <c r="B626" s="378" t="s">
        <v>133</v>
      </c>
      <c r="C626" s="99">
        <v>414893.0691013686</v>
      </c>
      <c r="D626" s="99">
        <v>225063.70913078397</v>
      </c>
      <c r="E626" s="243">
        <v>189829.35997058463</v>
      </c>
    </row>
    <row r="627" spans="2:5" ht="22.5" x14ac:dyDescent="0.2">
      <c r="B627" s="378" t="s">
        <v>134</v>
      </c>
      <c r="C627" s="99">
        <v>2392912.3752323883</v>
      </c>
      <c r="D627" s="99">
        <v>1792769.4284423154</v>
      </c>
      <c r="E627" s="243">
        <v>600142.94679007283</v>
      </c>
    </row>
    <row r="628" spans="2:5" x14ac:dyDescent="0.2">
      <c r="B628" s="378" t="s">
        <v>135</v>
      </c>
      <c r="C628" s="99">
        <v>870171.05994051835</v>
      </c>
      <c r="D628" s="99">
        <v>546183.50275903963</v>
      </c>
      <c r="E628" s="243">
        <v>323987.55718147871</v>
      </c>
    </row>
    <row r="629" spans="2:5" ht="22.5" x14ac:dyDescent="0.2">
      <c r="B629" s="378" t="s">
        <v>136</v>
      </c>
      <c r="C629" s="99">
        <v>263563.61422557529</v>
      </c>
      <c r="D629" s="99">
        <v>154845.15546658353</v>
      </c>
      <c r="E629" s="243">
        <v>108718.45875899176</v>
      </c>
    </row>
    <row r="630" spans="2:5" x14ac:dyDescent="0.2">
      <c r="B630" s="378" t="s">
        <v>137</v>
      </c>
      <c r="C630" s="99">
        <v>598606.15902506968</v>
      </c>
      <c r="D630" s="99">
        <v>461200.9620648782</v>
      </c>
      <c r="E630" s="243">
        <v>137405.19696019148</v>
      </c>
    </row>
    <row r="631" spans="2:5" x14ac:dyDescent="0.2">
      <c r="B631" s="378" t="s">
        <v>138</v>
      </c>
      <c r="C631" s="99">
        <v>589488.22303013096</v>
      </c>
      <c r="D631" s="99">
        <v>301316.74302003515</v>
      </c>
      <c r="E631" s="243">
        <v>288171.48001009581</v>
      </c>
    </row>
    <row r="632" spans="2:5" x14ac:dyDescent="0.2">
      <c r="B632" s="378" t="s">
        <v>139</v>
      </c>
      <c r="C632" s="99">
        <v>2065020.6946506412</v>
      </c>
      <c r="D632" s="99">
        <v>1466443.5459940468</v>
      </c>
      <c r="E632" s="243">
        <v>598577.14865659433</v>
      </c>
    </row>
    <row r="633" spans="2:5" ht="22.5" x14ac:dyDescent="0.2">
      <c r="B633" s="378" t="s">
        <v>140</v>
      </c>
      <c r="C633" s="99">
        <v>533253.74453318364</v>
      </c>
      <c r="D633" s="99">
        <v>289364.55056056351</v>
      </c>
      <c r="E633" s="243">
        <v>243889.19397262012</v>
      </c>
    </row>
    <row r="634" spans="2:5" ht="45" x14ac:dyDescent="0.2">
      <c r="B634" s="378" t="s">
        <v>141</v>
      </c>
      <c r="C634" s="99">
        <v>878926.55550346931</v>
      </c>
      <c r="D634" s="99">
        <v>506398.92336602107</v>
      </c>
      <c r="E634" s="243">
        <v>372527.63213744824</v>
      </c>
    </row>
    <row r="635" spans="2:5" x14ac:dyDescent="0.2">
      <c r="B635" s="378" t="s">
        <v>142</v>
      </c>
      <c r="C635" s="99">
        <v>127074.51065186383</v>
      </c>
      <c r="D635" s="99">
        <v>83822.771518451598</v>
      </c>
      <c r="E635" s="243">
        <v>43251.739133412237</v>
      </c>
    </row>
    <row r="636" spans="2:5" x14ac:dyDescent="0.2">
      <c r="B636" s="378" t="s">
        <v>143</v>
      </c>
      <c r="C636" s="99">
        <v>89173.015573432276</v>
      </c>
      <c r="D636" s="99">
        <v>46342.245917177497</v>
      </c>
      <c r="E636" s="243">
        <v>42830.769656254779</v>
      </c>
    </row>
    <row r="637" spans="2:5" x14ac:dyDescent="0.2">
      <c r="B637" s="378" t="s">
        <v>144</v>
      </c>
      <c r="C637" s="99">
        <v>8839.4157842604309</v>
      </c>
      <c r="D637" s="99">
        <v>6348.2162794399064</v>
      </c>
      <c r="E637" s="243">
        <v>2491.1995048205245</v>
      </c>
    </row>
    <row r="638" spans="2:5" x14ac:dyDescent="0.2">
      <c r="B638" s="269" t="s">
        <v>145</v>
      </c>
      <c r="C638" s="99">
        <v>217604.58721335829</v>
      </c>
      <c r="D638" s="99">
        <v>115590.89172220623</v>
      </c>
      <c r="E638" s="243">
        <v>102013.69549115206</v>
      </c>
    </row>
    <row r="639" spans="2:5" x14ac:dyDescent="0.2">
      <c r="B639" s="398" t="s">
        <v>104</v>
      </c>
      <c r="C639" s="250">
        <f>+C640+C641</f>
        <v>2625657.5929302904</v>
      </c>
      <c r="D639" s="250">
        <f t="shared" ref="D639:E639" si="67">+D640+D641</f>
        <v>1324302.232100212</v>
      </c>
      <c r="E639" s="251">
        <f t="shared" si="67"/>
        <v>1301355.3608300784</v>
      </c>
    </row>
    <row r="640" spans="2:5" ht="22.5" x14ac:dyDescent="0.2">
      <c r="B640" s="270" t="s">
        <v>146</v>
      </c>
      <c r="C640" s="99">
        <v>1996531.4741050694</v>
      </c>
      <c r="D640" s="99">
        <v>887627.47015503026</v>
      </c>
      <c r="E640" s="243">
        <v>1108904.0039500392</v>
      </c>
    </row>
    <row r="641" spans="2:5" x14ac:dyDescent="0.2">
      <c r="B641" s="270" t="s">
        <v>147</v>
      </c>
      <c r="C641" s="99">
        <v>629126.11882522108</v>
      </c>
      <c r="D641" s="99">
        <v>436674.76194518176</v>
      </c>
      <c r="E641" s="243">
        <v>192451.35688003933</v>
      </c>
    </row>
    <row r="642" spans="2:5" ht="22.5" x14ac:dyDescent="0.2">
      <c r="B642" s="271" t="s">
        <v>105</v>
      </c>
      <c r="C642" s="250">
        <f>+C643+C644+C645</f>
        <v>954895.70770371822</v>
      </c>
      <c r="D642" s="250">
        <f t="shared" ref="D642:E642" si="68">+D643+D644+D645</f>
        <v>381050.97346418659</v>
      </c>
      <c r="E642" s="251">
        <f t="shared" si="68"/>
        <v>573844.73423953145</v>
      </c>
    </row>
    <row r="643" spans="2:5" x14ac:dyDescent="0.2">
      <c r="B643" s="270" t="s">
        <v>148</v>
      </c>
      <c r="C643" s="99">
        <v>322519.46128004434</v>
      </c>
      <c r="D643" s="99">
        <v>128705.96425044784</v>
      </c>
      <c r="E643" s="243">
        <v>193813.4970295965</v>
      </c>
    </row>
    <row r="644" spans="2:5" x14ac:dyDescent="0.2">
      <c r="B644" s="270" t="s">
        <v>149</v>
      </c>
      <c r="C644" s="99">
        <v>313145.22955272096</v>
      </c>
      <c r="D644" s="99">
        <v>46506.385273975582</v>
      </c>
      <c r="E644" s="243">
        <v>266638.84427874535</v>
      </c>
    </row>
    <row r="645" spans="2:5" ht="22.5" x14ac:dyDescent="0.2">
      <c r="B645" s="270" t="s">
        <v>150</v>
      </c>
      <c r="C645" s="99">
        <v>319231.01687095285</v>
      </c>
      <c r="D645" s="99">
        <v>205838.62393976317</v>
      </c>
      <c r="E645" s="243">
        <v>113392.39293118968</v>
      </c>
    </row>
    <row r="646" spans="2:5" x14ac:dyDescent="0.2">
      <c r="B646" s="271" t="s">
        <v>69</v>
      </c>
      <c r="C646" s="250">
        <f>+C647+C648+C649</f>
        <v>8877834.3003155161</v>
      </c>
      <c r="D646" s="250">
        <f t="shared" ref="D646:E646" si="69">+D647+D648+D649</f>
        <v>5514999.0236070249</v>
      </c>
      <c r="E646" s="251">
        <f t="shared" si="69"/>
        <v>3362835.2767084921</v>
      </c>
    </row>
    <row r="647" spans="2:5" x14ac:dyDescent="0.2">
      <c r="B647" s="270" t="s">
        <v>151</v>
      </c>
      <c r="C647" s="99">
        <v>4098800.5986644924</v>
      </c>
      <c r="D647" s="99">
        <v>2364242.887445197</v>
      </c>
      <c r="E647" s="243">
        <v>1734557.7112192954</v>
      </c>
    </row>
    <row r="648" spans="2:5" x14ac:dyDescent="0.2">
      <c r="B648" s="270" t="s">
        <v>152</v>
      </c>
      <c r="C648" s="99">
        <v>1594689.7937759836</v>
      </c>
      <c r="D648" s="99">
        <v>1028478.4481846448</v>
      </c>
      <c r="E648" s="243">
        <v>566211.34559133882</v>
      </c>
    </row>
    <row r="649" spans="2:5" ht="22.5" x14ac:dyDescent="0.2">
      <c r="B649" s="270" t="s">
        <v>153</v>
      </c>
      <c r="C649" s="99">
        <v>3184343.9078750405</v>
      </c>
      <c r="D649" s="99">
        <v>2122277.6879771827</v>
      </c>
      <c r="E649" s="243">
        <v>1062066.2198978579</v>
      </c>
    </row>
    <row r="650" spans="2:5" ht="22.5" x14ac:dyDescent="0.2">
      <c r="B650" s="271" t="s">
        <v>70</v>
      </c>
      <c r="C650" s="250">
        <f>SUM(C651:C652)</f>
        <v>14352393.983319007</v>
      </c>
      <c r="D650" s="250">
        <f t="shared" ref="D650:E650" si="70">SUM(D651:D652)</f>
        <v>6951153.0975447018</v>
      </c>
      <c r="E650" s="251">
        <f t="shared" si="70"/>
        <v>7401240.885774306</v>
      </c>
    </row>
    <row r="651" spans="2:5" x14ac:dyDescent="0.2">
      <c r="B651" s="270" t="s">
        <v>154</v>
      </c>
      <c r="C651" s="99">
        <v>13368322.555870585</v>
      </c>
      <c r="D651" s="99">
        <v>6416794.8268178813</v>
      </c>
      <c r="E651" s="243">
        <v>6951527.7290527038</v>
      </c>
    </row>
    <row r="652" spans="2:5" x14ac:dyDescent="0.2">
      <c r="B652" s="270" t="s">
        <v>155</v>
      </c>
      <c r="C652" s="99">
        <v>984071.42744842265</v>
      </c>
      <c r="D652" s="99">
        <v>534358.27072682057</v>
      </c>
      <c r="E652" s="243">
        <v>449713.15672160208</v>
      </c>
    </row>
    <row r="653" spans="2:5" x14ac:dyDescent="0.2">
      <c r="B653" s="393" t="s">
        <v>71</v>
      </c>
      <c r="C653" s="250">
        <f>SUM(C654:C657)</f>
        <v>5395458.7164183725</v>
      </c>
      <c r="D653" s="250">
        <f t="shared" ref="D653:E653" si="71">SUM(D654:D657)</f>
        <v>2645150.7689394965</v>
      </c>
      <c r="E653" s="251">
        <f t="shared" si="71"/>
        <v>2750307.947478876</v>
      </c>
    </row>
    <row r="654" spans="2:5" x14ac:dyDescent="0.2">
      <c r="B654" s="270" t="s">
        <v>156</v>
      </c>
      <c r="C654" s="99">
        <v>4063228.2710290584</v>
      </c>
      <c r="D654" s="99">
        <v>1986918.6245332095</v>
      </c>
      <c r="E654" s="243">
        <v>2076309.6464958489</v>
      </c>
    </row>
    <row r="655" spans="2:5" x14ac:dyDescent="0.2">
      <c r="B655" s="270" t="s">
        <v>157</v>
      </c>
      <c r="C655" s="99">
        <v>164602.42083339838</v>
      </c>
      <c r="D655" s="99">
        <v>96621.621029204864</v>
      </c>
      <c r="E655" s="243">
        <v>67980.799804193521</v>
      </c>
    </row>
    <row r="656" spans="2:5" x14ac:dyDescent="0.2">
      <c r="B656" s="270" t="s">
        <v>158</v>
      </c>
      <c r="C656" s="99">
        <v>1014279.8632684293</v>
      </c>
      <c r="D656" s="99">
        <v>472299.41833094409</v>
      </c>
      <c r="E656" s="243">
        <v>541980.44493748527</v>
      </c>
    </row>
    <row r="657" spans="2:5" x14ac:dyDescent="0.2">
      <c r="B657" s="270" t="s">
        <v>159</v>
      </c>
      <c r="C657" s="99">
        <v>153348.16128748658</v>
      </c>
      <c r="D657" s="99">
        <v>89311.105046138022</v>
      </c>
      <c r="E657" s="243">
        <v>64037.05624134856</v>
      </c>
    </row>
    <row r="658" spans="2:5" x14ac:dyDescent="0.2">
      <c r="B658" s="393" t="s">
        <v>72</v>
      </c>
      <c r="C658" s="250">
        <f>+C659</f>
        <v>5946904.5485023949</v>
      </c>
      <c r="D658" s="250">
        <f t="shared" ref="D658:E658" si="72">+D659</f>
        <v>3076641.4063057229</v>
      </c>
      <c r="E658" s="251">
        <f t="shared" si="72"/>
        <v>2870263.142196672</v>
      </c>
    </row>
    <row r="659" spans="2:5" x14ac:dyDescent="0.2">
      <c r="B659" s="270" t="s">
        <v>160</v>
      </c>
      <c r="C659" s="99">
        <v>5946904.5485023949</v>
      </c>
      <c r="D659" s="99">
        <v>3076641.4063057229</v>
      </c>
      <c r="E659" s="243">
        <v>2870263.142196672</v>
      </c>
    </row>
    <row r="660" spans="2:5" x14ac:dyDescent="0.2">
      <c r="B660" s="398" t="s">
        <v>73</v>
      </c>
      <c r="C660" s="250">
        <f>+C661</f>
        <v>5950696.7831173521</v>
      </c>
      <c r="D660" s="250">
        <f t="shared" ref="D660:E660" si="73">+D661</f>
        <v>2985002.5857656538</v>
      </c>
      <c r="E660" s="251">
        <f t="shared" si="73"/>
        <v>2965694.1973516983</v>
      </c>
    </row>
    <row r="661" spans="2:5" x14ac:dyDescent="0.2">
      <c r="B661" s="270" t="s">
        <v>161</v>
      </c>
      <c r="C661" s="99">
        <v>5950696.7831173521</v>
      </c>
      <c r="D661" s="99">
        <v>2985002.5857656538</v>
      </c>
      <c r="E661" s="243">
        <v>2965694.1973516983</v>
      </c>
    </row>
    <row r="662" spans="2:5" x14ac:dyDescent="0.2">
      <c r="B662" s="393" t="s">
        <v>74</v>
      </c>
      <c r="C662" s="250">
        <f>+C663</f>
        <v>8784386.0670741573</v>
      </c>
      <c r="D662" s="250">
        <f t="shared" ref="D662:E662" si="74">+D663</f>
        <v>3810959.5139361024</v>
      </c>
      <c r="E662" s="251">
        <f t="shared" si="74"/>
        <v>4973426.5531380549</v>
      </c>
    </row>
    <row r="663" spans="2:5" x14ac:dyDescent="0.2">
      <c r="B663" s="270" t="s">
        <v>162</v>
      </c>
      <c r="C663" s="99">
        <v>8784386.0670741573</v>
      </c>
      <c r="D663" s="99">
        <v>3810959.5139361024</v>
      </c>
      <c r="E663" s="243">
        <v>4973426.5531380549</v>
      </c>
    </row>
    <row r="664" spans="2:5" x14ac:dyDescent="0.2">
      <c r="B664" s="393" t="s">
        <v>85</v>
      </c>
      <c r="C664" s="250">
        <f>+C665</f>
        <v>8315344.9953201562</v>
      </c>
      <c r="D664" s="250">
        <f t="shared" ref="D664:E664" si="75">+D665</f>
        <v>914687.94948521722</v>
      </c>
      <c r="E664" s="251">
        <f t="shared" si="75"/>
        <v>7400657.045834939</v>
      </c>
    </row>
    <row r="665" spans="2:5" x14ac:dyDescent="0.2">
      <c r="B665" s="270" t="s">
        <v>163</v>
      </c>
      <c r="C665" s="99">
        <v>8315344.9953201562</v>
      </c>
      <c r="D665" s="99">
        <v>914687.94948521722</v>
      </c>
      <c r="E665" s="243">
        <v>7400657.045834939</v>
      </c>
    </row>
    <row r="666" spans="2:5" x14ac:dyDescent="0.2">
      <c r="B666" s="393" t="s">
        <v>106</v>
      </c>
      <c r="C666" s="250">
        <f>+C667</f>
        <v>5622925.5830903864</v>
      </c>
      <c r="D666" s="250">
        <f t="shared" ref="D666:E666" si="76">+D667</f>
        <v>1912296.6349750576</v>
      </c>
      <c r="E666" s="251">
        <f t="shared" si="76"/>
        <v>3710628.9481153288</v>
      </c>
    </row>
    <row r="667" spans="2:5" x14ac:dyDescent="0.2">
      <c r="B667" s="267" t="s">
        <v>164</v>
      </c>
      <c r="C667" s="99">
        <v>5622925.5830903864</v>
      </c>
      <c r="D667" s="99">
        <v>1912296.6349750576</v>
      </c>
      <c r="E667" s="243">
        <v>3710628.9481153288</v>
      </c>
    </row>
    <row r="668" spans="2:5" x14ac:dyDescent="0.2">
      <c r="B668" s="393" t="s">
        <v>107</v>
      </c>
      <c r="C668" s="250">
        <f>+C669</f>
        <v>5805892.7977454579</v>
      </c>
      <c r="D668" s="250">
        <f t="shared" ref="D668:E668" si="77">+D669</f>
        <v>1414486.0750703355</v>
      </c>
      <c r="E668" s="251">
        <f t="shared" si="77"/>
        <v>4391406.7226751223</v>
      </c>
    </row>
    <row r="669" spans="2:5" x14ac:dyDescent="0.2">
      <c r="B669" s="267" t="s">
        <v>165</v>
      </c>
      <c r="C669" s="99">
        <v>5805892.7977454579</v>
      </c>
      <c r="D669" s="99">
        <v>1414486.0750703355</v>
      </c>
      <c r="E669" s="243">
        <v>4391406.7226751223</v>
      </c>
    </row>
    <row r="670" spans="2:5" ht="22.5" x14ac:dyDescent="0.2">
      <c r="B670" s="393" t="s">
        <v>77</v>
      </c>
      <c r="C670" s="250">
        <f>+C671</f>
        <v>5140324.6864523087</v>
      </c>
      <c r="D670" s="250">
        <f t="shared" ref="D670:E670" si="78">+D671</f>
        <v>1875658.0839412974</v>
      </c>
      <c r="E670" s="251">
        <f t="shared" si="78"/>
        <v>3264666.6025110111</v>
      </c>
    </row>
    <row r="671" spans="2:5" ht="22.5" x14ac:dyDescent="0.2">
      <c r="B671" s="267" t="s">
        <v>166</v>
      </c>
      <c r="C671" s="99">
        <v>5140324.6864523087</v>
      </c>
      <c r="D671" s="99">
        <v>1875658.0839412974</v>
      </c>
      <c r="E671" s="243">
        <v>3264666.6025110111</v>
      </c>
    </row>
    <row r="672" spans="2:5" x14ac:dyDescent="0.2">
      <c r="B672" s="393" t="s">
        <v>78</v>
      </c>
      <c r="C672" s="250">
        <f>+C673+C674</f>
        <v>4271245.7555831149</v>
      </c>
      <c r="D672" s="250">
        <f t="shared" ref="D672:E672" si="79">+D673+D674</f>
        <v>1457788.2506174431</v>
      </c>
      <c r="E672" s="251">
        <f t="shared" si="79"/>
        <v>2813457.5049656718</v>
      </c>
    </row>
    <row r="673" spans="2:5" x14ac:dyDescent="0.2">
      <c r="B673" s="267" t="s">
        <v>167</v>
      </c>
      <c r="C673" s="99">
        <v>1610528.5579272392</v>
      </c>
      <c r="D673" s="99">
        <v>432296.65695253166</v>
      </c>
      <c r="E673" s="243">
        <v>1178231.9009747077</v>
      </c>
    </row>
    <row r="674" spans="2:5" x14ac:dyDescent="0.2">
      <c r="B674" s="267" t="s">
        <v>168</v>
      </c>
      <c r="C674" s="99">
        <v>2660717.1976558757</v>
      </c>
      <c r="D674" s="99">
        <v>1025491.5936649116</v>
      </c>
      <c r="E674" s="243">
        <v>1635225.6039909641</v>
      </c>
    </row>
    <row r="675" spans="2:5" ht="22.5" x14ac:dyDescent="0.2">
      <c r="B675" s="393" t="s">
        <v>79</v>
      </c>
      <c r="C675" s="250">
        <f>+C676</f>
        <v>6351566.4477390191</v>
      </c>
      <c r="D675" s="250">
        <f t="shared" ref="D675:E675" si="80">+D676</f>
        <v>3259035.5842992933</v>
      </c>
      <c r="E675" s="251">
        <f t="shared" si="80"/>
        <v>3092530.8634397257</v>
      </c>
    </row>
    <row r="676" spans="2:5" x14ac:dyDescent="0.2">
      <c r="B676" s="267" t="s">
        <v>169</v>
      </c>
      <c r="C676" s="99">
        <v>6351566.4477390191</v>
      </c>
      <c r="D676" s="99">
        <v>3259035.5842992933</v>
      </c>
      <c r="E676" s="243">
        <v>3092530.8634397257</v>
      </c>
    </row>
    <row r="677" spans="2:5" ht="22.5" x14ac:dyDescent="0.2">
      <c r="B677" s="393" t="s">
        <v>108</v>
      </c>
      <c r="C677" s="250">
        <f>+C678</f>
        <v>3187044.4863795536</v>
      </c>
      <c r="D677" s="250">
        <f t="shared" ref="D677:E677" si="81">+D678</f>
        <v>1386364.3515751059</v>
      </c>
      <c r="E677" s="251">
        <f t="shared" si="81"/>
        <v>1800680.1348044476</v>
      </c>
    </row>
    <row r="678" spans="2:5" ht="22.5" x14ac:dyDescent="0.2">
      <c r="B678" s="267" t="s">
        <v>170</v>
      </c>
      <c r="C678" s="99">
        <v>3187044.4863795536</v>
      </c>
      <c r="D678" s="99">
        <v>1386364.3515751059</v>
      </c>
      <c r="E678" s="243">
        <v>1800680.1348044476</v>
      </c>
    </row>
    <row r="679" spans="2:5" x14ac:dyDescent="0.2">
      <c r="B679" s="393" t="s">
        <v>109</v>
      </c>
      <c r="C679" s="250">
        <f>+C680</f>
        <v>245968.94708896193</v>
      </c>
      <c r="D679" s="250">
        <f t="shared" ref="D679:E679" si="82">+D680</f>
        <v>0</v>
      </c>
      <c r="E679" s="251">
        <f t="shared" si="82"/>
        <v>245968.94708896193</v>
      </c>
    </row>
    <row r="680" spans="2:5" x14ac:dyDescent="0.2">
      <c r="B680" s="267" t="s">
        <v>171</v>
      </c>
      <c r="C680" s="99">
        <v>245968.94708896193</v>
      </c>
      <c r="D680" s="99">
        <v>0</v>
      </c>
      <c r="E680" s="243">
        <v>245968.94708896193</v>
      </c>
    </row>
    <row r="681" spans="2:5" x14ac:dyDescent="0.2">
      <c r="B681" s="393" t="s">
        <v>81</v>
      </c>
      <c r="C681" s="250">
        <f t="shared" ref="C681:E681" si="83">+C679+C677+C675+C672+C670+C668+C666+C664+C662+C660+C658+C653+C650+C646+C642+C639+C618+C616+C610</f>
        <v>115833623.61305204</v>
      </c>
      <c r="D681" s="250">
        <f t="shared" si="83"/>
        <v>54697780.206248939</v>
      </c>
      <c r="E681" s="251">
        <f t="shared" si="83"/>
        <v>61135843.406803079</v>
      </c>
    </row>
    <row r="682" spans="2:5" x14ac:dyDescent="0.2">
      <c r="B682" s="267" t="s">
        <v>59</v>
      </c>
      <c r="C682" s="99"/>
      <c r="D682" s="99"/>
      <c r="E682" s="243">
        <v>6148267.3189278254</v>
      </c>
    </row>
    <row r="683" spans="2:5" x14ac:dyDescent="0.2">
      <c r="B683" s="393" t="s">
        <v>82</v>
      </c>
      <c r="C683" s="250"/>
      <c r="D683" s="250"/>
      <c r="E683" s="251">
        <f>+E681+E682</f>
        <v>67284110.725730911</v>
      </c>
    </row>
    <row r="684" spans="2:5" x14ac:dyDescent="0.2">
      <c r="B684" s="399"/>
      <c r="C684" s="260"/>
      <c r="D684" s="260"/>
      <c r="E684" s="261"/>
    </row>
    <row r="685" spans="2:5" x14ac:dyDescent="0.2">
      <c r="B685" s="350" t="s">
        <v>26</v>
      </c>
      <c r="C685" s="63"/>
      <c r="D685" s="63"/>
      <c r="E685" s="351"/>
    </row>
    <row r="686" spans="2:5" x14ac:dyDescent="0.2">
      <c r="B686" s="190"/>
      <c r="C686" s="21"/>
      <c r="D686" s="21"/>
      <c r="E686" s="191"/>
    </row>
    <row r="687" spans="2:5" x14ac:dyDescent="0.2">
      <c r="B687" s="190"/>
      <c r="C687" s="21"/>
      <c r="D687" s="21"/>
      <c r="E687" s="191"/>
    </row>
    <row r="688" spans="2:5" x14ac:dyDescent="0.2">
      <c r="B688" s="367" t="s">
        <v>194</v>
      </c>
      <c r="C688" s="117"/>
      <c r="D688" s="117"/>
      <c r="E688" s="291"/>
    </row>
    <row r="689" spans="2:5" ht="30" customHeight="1" x14ac:dyDescent="0.2">
      <c r="B689" s="323" t="s">
        <v>245</v>
      </c>
      <c r="C689" s="324"/>
      <c r="D689" s="324"/>
      <c r="E689" s="325"/>
    </row>
    <row r="690" spans="2:5" x14ac:dyDescent="0.2">
      <c r="B690" s="339">
        <v>2019</v>
      </c>
      <c r="C690" s="21"/>
      <c r="D690" s="21"/>
      <c r="E690" s="382"/>
    </row>
    <row r="691" spans="2:5" x14ac:dyDescent="0.2">
      <c r="B691" s="338"/>
      <c r="C691" s="143"/>
      <c r="D691" s="143"/>
      <c r="E691" s="385"/>
    </row>
    <row r="692" spans="2:5" ht="24" x14ac:dyDescent="0.2">
      <c r="B692" s="343" t="s">
        <v>98</v>
      </c>
      <c r="C692" s="112" t="s">
        <v>54</v>
      </c>
      <c r="D692" s="112" t="s">
        <v>99</v>
      </c>
      <c r="E692" s="352" t="s">
        <v>100</v>
      </c>
    </row>
    <row r="693" spans="2:5" x14ac:dyDescent="0.2">
      <c r="B693" s="346"/>
      <c r="C693" s="353"/>
      <c r="D693" s="353"/>
      <c r="E693" s="354"/>
    </row>
    <row r="694" spans="2:5" x14ac:dyDescent="0.2">
      <c r="B694" s="393" t="s">
        <v>65</v>
      </c>
      <c r="C694" s="250">
        <f>SUM(C695:C699)</f>
        <v>653993.01421646541</v>
      </c>
      <c r="D694" s="250">
        <f t="shared" ref="D694:E694" si="84">SUM(D695:D699)</f>
        <v>388436.62873161089</v>
      </c>
      <c r="E694" s="251">
        <f t="shared" si="84"/>
        <v>265556.38548485446</v>
      </c>
    </row>
    <row r="695" spans="2:5" x14ac:dyDescent="0.2">
      <c r="B695" s="270" t="s">
        <v>120</v>
      </c>
      <c r="C695" s="99">
        <v>56723.842527036286</v>
      </c>
      <c r="D695" s="99">
        <v>19618.054569658001</v>
      </c>
      <c r="E695" s="243">
        <v>37105.787957378285</v>
      </c>
    </row>
    <row r="696" spans="2:5" x14ac:dyDescent="0.2">
      <c r="B696" s="270" t="s">
        <v>121</v>
      </c>
      <c r="C696" s="99">
        <v>528907.48266731971</v>
      </c>
      <c r="D696" s="99">
        <v>337750.31262433645</v>
      </c>
      <c r="E696" s="243">
        <v>191157.17004298326</v>
      </c>
    </row>
    <row r="697" spans="2:5" x14ac:dyDescent="0.2">
      <c r="B697" s="270" t="s">
        <v>122</v>
      </c>
      <c r="C697" s="99">
        <v>52941.071797569777</v>
      </c>
      <c r="D697" s="99">
        <v>24352.893026882099</v>
      </c>
      <c r="E697" s="243">
        <v>28588.178770687678</v>
      </c>
    </row>
    <row r="698" spans="2:5" x14ac:dyDescent="0.2">
      <c r="B698" s="270" t="s">
        <v>123</v>
      </c>
      <c r="C698" s="99">
        <v>15360.899224539595</v>
      </c>
      <c r="D698" s="99">
        <v>6687.6932590412916</v>
      </c>
      <c r="E698" s="243">
        <v>8673.2059654983022</v>
      </c>
    </row>
    <row r="699" spans="2:5" x14ac:dyDescent="0.2">
      <c r="B699" s="270" t="s">
        <v>124</v>
      </c>
      <c r="C699" s="99">
        <v>59.717999999999996</v>
      </c>
      <c r="D699" s="99">
        <v>27.675251693072823</v>
      </c>
      <c r="E699" s="243">
        <v>32.042748306927173</v>
      </c>
    </row>
    <row r="700" spans="2:5" x14ac:dyDescent="0.2">
      <c r="B700" s="393" t="s">
        <v>66</v>
      </c>
      <c r="C700" s="250">
        <f>+C701</f>
        <v>106801.42831174859</v>
      </c>
      <c r="D700" s="250">
        <f t="shared" ref="D700:E700" si="85">+D701</f>
        <v>45593.592203261091</v>
      </c>
      <c r="E700" s="251">
        <f t="shared" si="85"/>
        <v>61207.8361084875</v>
      </c>
    </row>
    <row r="701" spans="2:5" x14ac:dyDescent="0.2">
      <c r="B701" s="270" t="s">
        <v>125</v>
      </c>
      <c r="C701" s="99">
        <v>106801.42831174859</v>
      </c>
      <c r="D701" s="99">
        <v>45593.592203261091</v>
      </c>
      <c r="E701" s="243">
        <v>61207.8361084875</v>
      </c>
    </row>
    <row r="702" spans="2:5" x14ac:dyDescent="0.2">
      <c r="B702" s="393" t="s">
        <v>67</v>
      </c>
      <c r="C702" s="250">
        <f t="shared" ref="C702:E702" si="86">SUM(C703:C722)</f>
        <v>22752026.553178769</v>
      </c>
      <c r="D702" s="250">
        <f t="shared" si="86"/>
        <v>15019544.59324852</v>
      </c>
      <c r="E702" s="251">
        <f t="shared" si="86"/>
        <v>7732481.9599302541</v>
      </c>
    </row>
    <row r="703" spans="2:5" x14ac:dyDescent="0.2">
      <c r="B703" s="390" t="s">
        <v>126</v>
      </c>
      <c r="C703" s="99">
        <v>7489798.7316007307</v>
      </c>
      <c r="D703" s="99">
        <v>5591883.7330131046</v>
      </c>
      <c r="E703" s="243">
        <v>1897914.998587626</v>
      </c>
    </row>
    <row r="704" spans="2:5" x14ac:dyDescent="0.2">
      <c r="B704" s="378" t="s">
        <v>127</v>
      </c>
      <c r="C704" s="99">
        <v>967165.86899097927</v>
      </c>
      <c r="D704" s="99">
        <v>491621.75405626546</v>
      </c>
      <c r="E704" s="243">
        <v>475544.11493471381</v>
      </c>
    </row>
    <row r="705" spans="2:5" x14ac:dyDescent="0.2">
      <c r="B705" s="378" t="s">
        <v>128</v>
      </c>
      <c r="C705" s="99">
        <v>264489.71833116544</v>
      </c>
      <c r="D705" s="99">
        <v>155445.71165077269</v>
      </c>
      <c r="E705" s="243">
        <v>109044.00668039275</v>
      </c>
    </row>
    <row r="706" spans="2:5" x14ac:dyDescent="0.2">
      <c r="B706" s="378" t="s">
        <v>129</v>
      </c>
      <c r="C706" s="99">
        <v>4122347.8269611262</v>
      </c>
      <c r="D706" s="99">
        <v>2286493.4096768764</v>
      </c>
      <c r="E706" s="243">
        <v>1835854.4172842498</v>
      </c>
    </row>
    <row r="707" spans="2:5" ht="45" x14ac:dyDescent="0.2">
      <c r="B707" s="378" t="s">
        <v>130</v>
      </c>
      <c r="C707" s="99">
        <v>554673.23117809452</v>
      </c>
      <c r="D707" s="99">
        <v>339183.24596151995</v>
      </c>
      <c r="E707" s="243">
        <v>215489.98521657457</v>
      </c>
    </row>
    <row r="708" spans="2:5" ht="33.75" x14ac:dyDescent="0.2">
      <c r="B708" s="378" t="s">
        <v>131</v>
      </c>
      <c r="C708" s="99">
        <v>376311.50681535376</v>
      </c>
      <c r="D708" s="99">
        <v>228965.4837459203</v>
      </c>
      <c r="E708" s="243">
        <v>147346.02306943346</v>
      </c>
    </row>
    <row r="709" spans="2:5" x14ac:dyDescent="0.2">
      <c r="B709" s="378" t="s">
        <v>132</v>
      </c>
      <c r="C709" s="99">
        <v>545345.60873488756</v>
      </c>
      <c r="D709" s="99">
        <v>382091.86424334074</v>
      </c>
      <c r="E709" s="243">
        <v>163253.74449154682</v>
      </c>
    </row>
    <row r="710" spans="2:5" ht="22.5" x14ac:dyDescent="0.2">
      <c r="B710" s="378" t="s">
        <v>133</v>
      </c>
      <c r="C710" s="99">
        <v>430846.84169327619</v>
      </c>
      <c r="D710" s="99">
        <v>233718.02394481731</v>
      </c>
      <c r="E710" s="243">
        <v>197128.81774845888</v>
      </c>
    </row>
    <row r="711" spans="2:5" ht="22.5" x14ac:dyDescent="0.2">
      <c r="B711" s="378" t="s">
        <v>134</v>
      </c>
      <c r="C711" s="99">
        <v>2436153.441648847</v>
      </c>
      <c r="D711" s="99">
        <v>1825165.6259491884</v>
      </c>
      <c r="E711" s="243">
        <v>610987.81569965859</v>
      </c>
    </row>
    <row r="712" spans="2:5" x14ac:dyDescent="0.2">
      <c r="B712" s="378" t="s">
        <v>135</v>
      </c>
      <c r="C712" s="99">
        <v>1293831.850251538</v>
      </c>
      <c r="D712" s="99">
        <v>812104.24534217385</v>
      </c>
      <c r="E712" s="243">
        <v>481727.60490936413</v>
      </c>
    </row>
    <row r="713" spans="2:5" ht="22.5" x14ac:dyDescent="0.2">
      <c r="B713" s="378" t="s">
        <v>136</v>
      </c>
      <c r="C713" s="99">
        <v>318272.1322626191</v>
      </c>
      <c r="D713" s="99">
        <v>186986.72783682004</v>
      </c>
      <c r="E713" s="243">
        <v>131285.40442579906</v>
      </c>
    </row>
    <row r="714" spans="2:5" x14ac:dyDescent="0.2">
      <c r="B714" s="378" t="s">
        <v>137</v>
      </c>
      <c r="C714" s="99">
        <v>643268.46327346074</v>
      </c>
      <c r="D714" s="99">
        <v>495611.39599850163</v>
      </c>
      <c r="E714" s="243">
        <v>147657.06727495912</v>
      </c>
    </row>
    <row r="715" spans="2:5" x14ac:dyDescent="0.2">
      <c r="B715" s="378" t="s">
        <v>138</v>
      </c>
      <c r="C715" s="99">
        <v>493590.49083140155</v>
      </c>
      <c r="D715" s="99">
        <v>252298.64359033413</v>
      </c>
      <c r="E715" s="243">
        <v>241291.84724106741</v>
      </c>
    </row>
    <row r="716" spans="2:5" x14ac:dyDescent="0.2">
      <c r="B716" s="378" t="s">
        <v>139</v>
      </c>
      <c r="C716" s="99">
        <v>1021652.1708434223</v>
      </c>
      <c r="D716" s="99">
        <v>725511.00144669891</v>
      </c>
      <c r="E716" s="243">
        <v>296141.16939672339</v>
      </c>
    </row>
    <row r="717" spans="2:5" ht="22.5" x14ac:dyDescent="0.2">
      <c r="B717" s="378" t="s">
        <v>140</v>
      </c>
      <c r="C717" s="99">
        <v>552997.48233736842</v>
      </c>
      <c r="D717" s="99">
        <v>300078.28276528505</v>
      </c>
      <c r="E717" s="243">
        <v>252919.19957208337</v>
      </c>
    </row>
    <row r="718" spans="2:5" ht="45" x14ac:dyDescent="0.2">
      <c r="B718" s="378" t="s">
        <v>141</v>
      </c>
      <c r="C718" s="99">
        <v>841842.45601375413</v>
      </c>
      <c r="D718" s="99">
        <v>485032.69209447526</v>
      </c>
      <c r="E718" s="243">
        <v>356809.76391927886</v>
      </c>
    </row>
    <row r="719" spans="2:5" x14ac:dyDescent="0.2">
      <c r="B719" s="378" t="s">
        <v>142</v>
      </c>
      <c r="C719" s="99">
        <v>115359.46247014994</v>
      </c>
      <c r="D719" s="99">
        <v>76095.117860561586</v>
      </c>
      <c r="E719" s="243">
        <v>39264.344609588356</v>
      </c>
    </row>
    <row r="720" spans="2:5" x14ac:dyDescent="0.2">
      <c r="B720" s="378" t="s">
        <v>143</v>
      </c>
      <c r="C720" s="99">
        <v>105015.13250499622</v>
      </c>
      <c r="D720" s="99">
        <v>54575.221711145707</v>
      </c>
      <c r="E720" s="243">
        <v>50439.910793850511</v>
      </c>
    </row>
    <row r="721" spans="2:5" x14ac:dyDescent="0.2">
      <c r="B721" s="378" t="s">
        <v>144</v>
      </c>
      <c r="C721" s="99">
        <v>8365.2586011600342</v>
      </c>
      <c r="D721" s="99">
        <v>6007.6901154675033</v>
      </c>
      <c r="E721" s="243">
        <v>2357.5684856925309</v>
      </c>
    </row>
    <row r="722" spans="2:5" x14ac:dyDescent="0.2">
      <c r="B722" s="269" t="s">
        <v>145</v>
      </c>
      <c r="C722" s="99">
        <v>170698.87783444149</v>
      </c>
      <c r="D722" s="99">
        <v>90674.7222452477</v>
      </c>
      <c r="E722" s="243">
        <v>80024.15558919379</v>
      </c>
    </row>
    <row r="723" spans="2:5" x14ac:dyDescent="0.2">
      <c r="B723" s="398" t="s">
        <v>104</v>
      </c>
      <c r="C723" s="250">
        <f>+C724+C725</f>
        <v>2652456.0564793982</v>
      </c>
      <c r="D723" s="250">
        <f t="shared" ref="D723:E723" si="87">+D724+D725</f>
        <v>1316782.9177345783</v>
      </c>
      <c r="E723" s="251">
        <f t="shared" si="87"/>
        <v>1335673.1387448199</v>
      </c>
    </row>
    <row r="724" spans="2:5" ht="22.5" x14ac:dyDescent="0.2">
      <c r="B724" s="270" t="s">
        <v>146</v>
      </c>
      <c r="C724" s="99">
        <v>2027382.6694369968</v>
      </c>
      <c r="D724" s="99">
        <v>882921.14611603424</v>
      </c>
      <c r="E724" s="243">
        <v>1144461.5233209627</v>
      </c>
    </row>
    <row r="725" spans="2:5" x14ac:dyDescent="0.2">
      <c r="B725" s="270" t="s">
        <v>147</v>
      </c>
      <c r="C725" s="99">
        <v>625073.38704240124</v>
      </c>
      <c r="D725" s="99">
        <v>433861.77161854401</v>
      </c>
      <c r="E725" s="243">
        <v>191211.61542385723</v>
      </c>
    </row>
    <row r="726" spans="2:5" ht="22.5" x14ac:dyDescent="0.2">
      <c r="B726" s="271" t="s">
        <v>105</v>
      </c>
      <c r="C726" s="250">
        <f>+C727+C728+C729</f>
        <v>967559.86835871777</v>
      </c>
      <c r="D726" s="250">
        <f t="shared" ref="D726:E726" si="88">+D727+D728+D729</f>
        <v>389281.87653783488</v>
      </c>
      <c r="E726" s="251">
        <f t="shared" si="88"/>
        <v>578277.99182088301</v>
      </c>
    </row>
    <row r="727" spans="2:5" x14ac:dyDescent="0.2">
      <c r="B727" s="270" t="s">
        <v>148</v>
      </c>
      <c r="C727" s="99">
        <v>323972.37442046934</v>
      </c>
      <c r="D727" s="99">
        <v>129285.7698409954</v>
      </c>
      <c r="E727" s="243">
        <v>194686.60457947393</v>
      </c>
    </row>
    <row r="728" spans="2:5" x14ac:dyDescent="0.2">
      <c r="B728" s="270" t="s">
        <v>149</v>
      </c>
      <c r="C728" s="99">
        <v>312294.62539569271</v>
      </c>
      <c r="D728" s="99">
        <v>46380.058825704582</v>
      </c>
      <c r="E728" s="243">
        <v>265914.56656998815</v>
      </c>
    </row>
    <row r="729" spans="2:5" ht="22.5" x14ac:dyDescent="0.2">
      <c r="B729" s="270" t="s">
        <v>150</v>
      </c>
      <c r="C729" s="99">
        <v>331292.86854255572</v>
      </c>
      <c r="D729" s="99">
        <v>213616.04787113486</v>
      </c>
      <c r="E729" s="243">
        <v>117676.82067142086</v>
      </c>
    </row>
    <row r="730" spans="2:5" x14ac:dyDescent="0.2">
      <c r="B730" s="271" t="s">
        <v>69</v>
      </c>
      <c r="C730" s="250">
        <f>+C731+C732+C733</f>
        <v>9156710.5034395158</v>
      </c>
      <c r="D730" s="250">
        <f t="shared" ref="D730:E730" si="89">+D731+D732+D733</f>
        <v>5665687.8186931657</v>
      </c>
      <c r="E730" s="251">
        <f t="shared" si="89"/>
        <v>3491022.6847463502</v>
      </c>
    </row>
    <row r="731" spans="2:5" x14ac:dyDescent="0.2">
      <c r="B731" s="270" t="s">
        <v>151</v>
      </c>
      <c r="C731" s="99">
        <v>4558888.5301714074</v>
      </c>
      <c r="D731" s="99">
        <v>2629627.7466205913</v>
      </c>
      <c r="E731" s="243">
        <v>1929260.7835508161</v>
      </c>
    </row>
    <row r="732" spans="2:5" x14ac:dyDescent="0.2">
      <c r="B732" s="270" t="s">
        <v>152</v>
      </c>
      <c r="C732" s="99">
        <v>1312491.7742490212</v>
      </c>
      <c r="D732" s="99">
        <v>846477.79681241873</v>
      </c>
      <c r="E732" s="243">
        <v>466013.97743660246</v>
      </c>
    </row>
    <row r="733" spans="2:5" ht="22.5" x14ac:dyDescent="0.2">
      <c r="B733" s="270" t="s">
        <v>153</v>
      </c>
      <c r="C733" s="99">
        <v>3285330.199019087</v>
      </c>
      <c r="D733" s="99">
        <v>2189582.2752601556</v>
      </c>
      <c r="E733" s="243">
        <v>1095747.9237589315</v>
      </c>
    </row>
    <row r="734" spans="2:5" ht="22.5" x14ac:dyDescent="0.2">
      <c r="B734" s="271" t="s">
        <v>70</v>
      </c>
      <c r="C734" s="250">
        <f>SUM(C735:C736)</f>
        <v>15278300.815128515</v>
      </c>
      <c r="D734" s="250">
        <f t="shared" ref="D734:E734" si="90">SUM(D735:D736)</f>
        <v>7397520.6141536878</v>
      </c>
      <c r="E734" s="251">
        <f t="shared" si="90"/>
        <v>7880780.2009748267</v>
      </c>
    </row>
    <row r="735" spans="2:5" x14ac:dyDescent="0.2">
      <c r="B735" s="270" t="s">
        <v>154</v>
      </c>
      <c r="C735" s="99">
        <v>14263562.656487834</v>
      </c>
      <c r="D735" s="99">
        <v>6846510.0751141608</v>
      </c>
      <c r="E735" s="243">
        <v>7417052.5813736729</v>
      </c>
    </row>
    <row r="736" spans="2:5" x14ac:dyDescent="0.2">
      <c r="B736" s="270" t="s">
        <v>155</v>
      </c>
      <c r="C736" s="99">
        <v>1014738.1586406811</v>
      </c>
      <c r="D736" s="99">
        <v>551010.53903952718</v>
      </c>
      <c r="E736" s="243">
        <v>463727.61960115389</v>
      </c>
    </row>
    <row r="737" spans="2:5" x14ac:dyDescent="0.2">
      <c r="B737" s="393" t="s">
        <v>71</v>
      </c>
      <c r="C737" s="250">
        <f>SUM(C738:C741)</f>
        <v>5363716.0881046709</v>
      </c>
      <c r="D737" s="250">
        <f t="shared" ref="D737:E737" si="91">SUM(D738:D741)</f>
        <v>2628822.9716334296</v>
      </c>
      <c r="E737" s="251">
        <f t="shared" si="91"/>
        <v>2734893.1164712403</v>
      </c>
    </row>
    <row r="738" spans="2:5" x14ac:dyDescent="0.2">
      <c r="B738" s="270" t="s">
        <v>156</v>
      </c>
      <c r="C738" s="99">
        <v>3966464.947616857</v>
      </c>
      <c r="D738" s="99">
        <v>1939601.3593846431</v>
      </c>
      <c r="E738" s="243">
        <v>2026863.5882322139</v>
      </c>
    </row>
    <row r="739" spans="2:5" x14ac:dyDescent="0.2">
      <c r="B739" s="270" t="s">
        <v>157</v>
      </c>
      <c r="C739" s="99">
        <v>166831.70876769256</v>
      </c>
      <c r="D739" s="99">
        <v>97930.213046635545</v>
      </c>
      <c r="E739" s="243">
        <v>68901.495721057014</v>
      </c>
    </row>
    <row r="740" spans="2:5" x14ac:dyDescent="0.2">
      <c r="B740" s="270" t="s">
        <v>158</v>
      </c>
      <c r="C740" s="99">
        <v>1073285.1545118287</v>
      </c>
      <c r="D740" s="99">
        <v>499775.23219843296</v>
      </c>
      <c r="E740" s="243">
        <v>573509.92231339565</v>
      </c>
    </row>
    <row r="741" spans="2:5" x14ac:dyDescent="0.2">
      <c r="B741" s="270" t="s">
        <v>159</v>
      </c>
      <c r="C741" s="99">
        <v>157134.27720829239</v>
      </c>
      <c r="D741" s="99">
        <v>91516.167003718438</v>
      </c>
      <c r="E741" s="243">
        <v>65618.110204573954</v>
      </c>
    </row>
    <row r="742" spans="2:5" x14ac:dyDescent="0.2">
      <c r="B742" s="393" t="s">
        <v>72</v>
      </c>
      <c r="C742" s="250">
        <f>+C743</f>
        <v>6193544.9737697365</v>
      </c>
      <c r="D742" s="250">
        <f t="shared" ref="D742:E742" si="92">+D743</f>
        <v>3204241.2590791225</v>
      </c>
      <c r="E742" s="251">
        <f t="shared" si="92"/>
        <v>2989303.714690614</v>
      </c>
    </row>
    <row r="743" spans="2:5" x14ac:dyDescent="0.2">
      <c r="B743" s="270" t="s">
        <v>160</v>
      </c>
      <c r="C743" s="99">
        <v>6193544.9737697365</v>
      </c>
      <c r="D743" s="99">
        <v>3204241.2590791225</v>
      </c>
      <c r="E743" s="243">
        <v>2989303.714690614</v>
      </c>
    </row>
    <row r="744" spans="2:5" x14ac:dyDescent="0.2">
      <c r="B744" s="398" t="s">
        <v>73</v>
      </c>
      <c r="C744" s="250">
        <f>+C745</f>
        <v>5943636.5305649973</v>
      </c>
      <c r="D744" s="250">
        <f t="shared" ref="D744:E744" si="93">+D745</f>
        <v>2942100.0826296736</v>
      </c>
      <c r="E744" s="251">
        <f t="shared" si="93"/>
        <v>3001536.4479353237</v>
      </c>
    </row>
    <row r="745" spans="2:5" x14ac:dyDescent="0.2">
      <c r="B745" s="270" t="s">
        <v>161</v>
      </c>
      <c r="C745" s="99">
        <v>5943636.5305649973</v>
      </c>
      <c r="D745" s="99">
        <v>2942100.0826296736</v>
      </c>
      <c r="E745" s="243">
        <v>3001536.4479353237</v>
      </c>
    </row>
    <row r="746" spans="2:5" x14ac:dyDescent="0.2">
      <c r="B746" s="393" t="s">
        <v>74</v>
      </c>
      <c r="C746" s="250">
        <f>+C747</f>
        <v>9290436.1859354954</v>
      </c>
      <c r="D746" s="250">
        <f t="shared" ref="D746:E746" si="94">+D747</f>
        <v>4003644.5324081141</v>
      </c>
      <c r="E746" s="251">
        <f t="shared" si="94"/>
        <v>5286791.6535273809</v>
      </c>
    </row>
    <row r="747" spans="2:5" x14ac:dyDescent="0.2">
      <c r="B747" s="270" t="s">
        <v>162</v>
      </c>
      <c r="C747" s="99">
        <v>9290436.1859354954</v>
      </c>
      <c r="D747" s="99">
        <v>4003644.5324081141</v>
      </c>
      <c r="E747" s="243">
        <v>5286791.6535273809</v>
      </c>
    </row>
    <row r="748" spans="2:5" x14ac:dyDescent="0.2">
      <c r="B748" s="393" t="s">
        <v>85</v>
      </c>
      <c r="C748" s="250">
        <f>+C749</f>
        <v>8489058.1525056548</v>
      </c>
      <c r="D748" s="250">
        <f t="shared" ref="D748:E748" si="95">+D749</f>
        <v>933796.3967756218</v>
      </c>
      <c r="E748" s="251">
        <f t="shared" si="95"/>
        <v>7555261.7557300329</v>
      </c>
    </row>
    <row r="749" spans="2:5" x14ac:dyDescent="0.2">
      <c r="B749" s="270" t="s">
        <v>163</v>
      </c>
      <c r="C749" s="99">
        <v>8489058.1525056548</v>
      </c>
      <c r="D749" s="99">
        <v>933796.3967756218</v>
      </c>
      <c r="E749" s="243">
        <v>7555261.7557300329</v>
      </c>
    </row>
    <row r="750" spans="2:5" x14ac:dyDescent="0.2">
      <c r="B750" s="393" t="s">
        <v>106</v>
      </c>
      <c r="C750" s="250">
        <f>+C751</f>
        <v>5846608.6599146808</v>
      </c>
      <c r="D750" s="250">
        <f t="shared" ref="D750:E750" si="96">+D751</f>
        <v>1988368.8484146802</v>
      </c>
      <c r="E750" s="251">
        <f t="shared" si="96"/>
        <v>3858239.8115000008</v>
      </c>
    </row>
    <row r="751" spans="2:5" x14ac:dyDescent="0.2">
      <c r="B751" s="267" t="s">
        <v>164</v>
      </c>
      <c r="C751" s="99">
        <v>5846608.6599146808</v>
      </c>
      <c r="D751" s="99">
        <v>1988368.8484146802</v>
      </c>
      <c r="E751" s="243">
        <v>3858239.8115000008</v>
      </c>
    </row>
    <row r="752" spans="2:5" x14ac:dyDescent="0.2">
      <c r="B752" s="393" t="s">
        <v>107</v>
      </c>
      <c r="C752" s="250">
        <f>+C753</f>
        <v>6101419.3903229786</v>
      </c>
      <c r="D752" s="250">
        <f t="shared" ref="D752:E752" si="97">+D753</f>
        <v>1486485.0362251496</v>
      </c>
      <c r="E752" s="251">
        <f t="shared" si="97"/>
        <v>4614934.3540978292</v>
      </c>
    </row>
    <row r="753" spans="2:5" x14ac:dyDescent="0.2">
      <c r="B753" s="267" t="s">
        <v>165</v>
      </c>
      <c r="C753" s="99">
        <v>6101419.3903229786</v>
      </c>
      <c r="D753" s="99">
        <v>1486485.0362251496</v>
      </c>
      <c r="E753" s="243">
        <v>4614934.3540978292</v>
      </c>
    </row>
    <row r="754" spans="2:5" ht="22.5" x14ac:dyDescent="0.2">
      <c r="B754" s="393" t="s">
        <v>77</v>
      </c>
      <c r="C754" s="250">
        <f>+C755</f>
        <v>6560427.1972392388</v>
      </c>
      <c r="D754" s="250">
        <f t="shared" ref="D754:E754" si="98">+D755</f>
        <v>3164229.8922268217</v>
      </c>
      <c r="E754" s="251">
        <f t="shared" si="98"/>
        <v>3396197.305012417</v>
      </c>
    </row>
    <row r="755" spans="2:5" ht="22.5" x14ac:dyDescent="0.2">
      <c r="B755" s="267" t="s">
        <v>166</v>
      </c>
      <c r="C755" s="99">
        <v>6560427.1972392388</v>
      </c>
      <c r="D755" s="99">
        <v>3164229.8922268217</v>
      </c>
      <c r="E755" s="243">
        <v>3396197.305012417</v>
      </c>
    </row>
    <row r="756" spans="2:5" x14ac:dyDescent="0.2">
      <c r="B756" s="393" t="s">
        <v>78</v>
      </c>
      <c r="C756" s="250">
        <f>+C757+C758</f>
        <v>4266000.2791446149</v>
      </c>
      <c r="D756" s="250">
        <f t="shared" ref="D756:E756" si="99">+D757+D758</f>
        <v>1362794.5956937615</v>
      </c>
      <c r="E756" s="251">
        <f t="shared" si="99"/>
        <v>2903205.683450853</v>
      </c>
    </row>
    <row r="757" spans="2:5" x14ac:dyDescent="0.2">
      <c r="B757" s="267" t="s">
        <v>167</v>
      </c>
      <c r="C757" s="99">
        <v>1577777.960047642</v>
      </c>
      <c r="D757" s="99">
        <v>370966.45847996708</v>
      </c>
      <c r="E757" s="243">
        <v>1206811.5015676748</v>
      </c>
    </row>
    <row r="758" spans="2:5" x14ac:dyDescent="0.2">
      <c r="B758" s="267" t="s">
        <v>168</v>
      </c>
      <c r="C758" s="99">
        <v>2688222.3190969727</v>
      </c>
      <c r="D758" s="99">
        <v>991828.1372137944</v>
      </c>
      <c r="E758" s="243">
        <v>1696394.1818831782</v>
      </c>
    </row>
    <row r="759" spans="2:5" ht="22.5" x14ac:dyDescent="0.2">
      <c r="B759" s="393" t="s">
        <v>79</v>
      </c>
      <c r="C759" s="250">
        <f>+C760</f>
        <v>6734641.4365102453</v>
      </c>
      <c r="D759" s="250">
        <f t="shared" ref="D759:E759" si="100">+D760</f>
        <v>3455594.1860446786</v>
      </c>
      <c r="E759" s="251">
        <f t="shared" si="100"/>
        <v>3279047.2504655668</v>
      </c>
    </row>
    <row r="760" spans="2:5" x14ac:dyDescent="0.2">
      <c r="B760" s="267" t="s">
        <v>169</v>
      </c>
      <c r="C760" s="99">
        <v>6734641.4365102453</v>
      </c>
      <c r="D760" s="99">
        <v>3455594.1860446786</v>
      </c>
      <c r="E760" s="243">
        <v>3279047.2504655668</v>
      </c>
    </row>
    <row r="761" spans="2:5" ht="22.5" x14ac:dyDescent="0.2">
      <c r="B761" s="393" t="s">
        <v>108</v>
      </c>
      <c r="C761" s="250">
        <f>+C762</f>
        <v>3718314.1571496781</v>
      </c>
      <c r="D761" s="250">
        <f t="shared" ref="D761:E761" si="101">+D762</f>
        <v>1617466.6583601097</v>
      </c>
      <c r="E761" s="251">
        <f t="shared" si="101"/>
        <v>2100847.4987895684</v>
      </c>
    </row>
    <row r="762" spans="2:5" ht="22.5" x14ac:dyDescent="0.2">
      <c r="B762" s="267" t="s">
        <v>170</v>
      </c>
      <c r="C762" s="99">
        <v>3718314.1571496781</v>
      </c>
      <c r="D762" s="99">
        <v>1617466.6583601097</v>
      </c>
      <c r="E762" s="243">
        <v>2100847.4987895684</v>
      </c>
    </row>
    <row r="763" spans="2:5" x14ac:dyDescent="0.2">
      <c r="B763" s="393" t="s">
        <v>109</v>
      </c>
      <c r="C763" s="250">
        <f>+C764</f>
        <v>247290.54662556804</v>
      </c>
      <c r="D763" s="250">
        <f t="shared" ref="D763:E763" si="102">+D764</f>
        <v>0</v>
      </c>
      <c r="E763" s="251">
        <f t="shared" si="102"/>
        <v>247290.54662556804</v>
      </c>
    </row>
    <row r="764" spans="2:5" x14ac:dyDescent="0.2">
      <c r="B764" s="267" t="s">
        <v>171</v>
      </c>
      <c r="C764" s="99">
        <v>247290.54662556804</v>
      </c>
      <c r="D764" s="99">
        <v>0</v>
      </c>
      <c r="E764" s="243">
        <v>247290.54662556804</v>
      </c>
    </row>
    <row r="765" spans="2:5" x14ac:dyDescent="0.2">
      <c r="B765" s="393" t="s">
        <v>81</v>
      </c>
      <c r="C765" s="250">
        <f t="shared" ref="C765:E765" si="103">+C763+C761+C759+C756+C754+C752+C750+C748+C746+C744+C742+C737+C734+C730+C726+C723+C702+C700+C694</f>
        <v>120322941.8369007</v>
      </c>
      <c r="D765" s="250">
        <f t="shared" si="103"/>
        <v>57010392.50079383</v>
      </c>
      <c r="E765" s="251">
        <f t="shared" si="103"/>
        <v>63312549.336106859</v>
      </c>
    </row>
    <row r="766" spans="2:5" x14ac:dyDescent="0.2">
      <c r="B766" s="267" t="s">
        <v>59</v>
      </c>
      <c r="C766" s="99"/>
      <c r="D766" s="99"/>
      <c r="E766" s="243">
        <v>6450143.0876661744</v>
      </c>
    </row>
    <row r="767" spans="2:5" x14ac:dyDescent="0.2">
      <c r="B767" s="393" t="s">
        <v>82</v>
      </c>
      <c r="C767" s="250"/>
      <c r="D767" s="250"/>
      <c r="E767" s="251">
        <f>+E765+E766</f>
        <v>69762692.423773035</v>
      </c>
    </row>
    <row r="768" spans="2:5" x14ac:dyDescent="0.2">
      <c r="B768" s="399"/>
      <c r="C768" s="260"/>
      <c r="D768" s="260"/>
      <c r="E768" s="261"/>
    </row>
    <row r="769" spans="2:5" x14ac:dyDescent="0.2">
      <c r="B769" s="350" t="s">
        <v>26</v>
      </c>
      <c r="C769" s="63"/>
      <c r="D769" s="63"/>
      <c r="E769" s="351"/>
    </row>
    <row r="770" spans="2:5" x14ac:dyDescent="0.2">
      <c r="B770" s="190"/>
      <c r="C770" s="21"/>
      <c r="D770" s="21"/>
      <c r="E770" s="191"/>
    </row>
    <row r="771" spans="2:5" x14ac:dyDescent="0.2">
      <c r="B771" s="190"/>
      <c r="C771" s="21"/>
      <c r="D771" s="21"/>
      <c r="E771" s="191"/>
    </row>
    <row r="772" spans="2:5" x14ac:dyDescent="0.2">
      <c r="B772" s="367" t="s">
        <v>195</v>
      </c>
      <c r="C772" s="117"/>
      <c r="D772" s="117"/>
      <c r="E772" s="291"/>
    </row>
    <row r="773" spans="2:5" ht="24" customHeight="1" x14ac:dyDescent="0.2">
      <c r="B773" s="323" t="s">
        <v>245</v>
      </c>
      <c r="C773" s="324"/>
      <c r="D773" s="324"/>
      <c r="E773" s="325"/>
    </row>
    <row r="774" spans="2:5" x14ac:dyDescent="0.2">
      <c r="B774" s="339">
        <v>2020</v>
      </c>
      <c r="C774" s="21"/>
      <c r="D774" s="21"/>
      <c r="E774" s="382"/>
    </row>
    <row r="775" spans="2:5" x14ac:dyDescent="0.2">
      <c r="B775" s="338"/>
      <c r="C775" s="143"/>
      <c r="D775" s="143"/>
      <c r="E775" s="385"/>
    </row>
    <row r="776" spans="2:5" ht="24" x14ac:dyDescent="0.2">
      <c r="B776" s="343" t="s">
        <v>98</v>
      </c>
      <c r="C776" s="112" t="s">
        <v>54</v>
      </c>
      <c r="D776" s="112" t="s">
        <v>99</v>
      </c>
      <c r="E776" s="352" t="s">
        <v>100</v>
      </c>
    </row>
    <row r="777" spans="2:5" x14ac:dyDescent="0.2">
      <c r="B777" s="346"/>
      <c r="C777" s="353"/>
      <c r="D777" s="353"/>
      <c r="E777" s="354"/>
    </row>
    <row r="778" spans="2:5" x14ac:dyDescent="0.2">
      <c r="B778" s="393" t="s">
        <v>65</v>
      </c>
      <c r="C778" s="250">
        <f>SUM(C779:C783)</f>
        <v>654009.46229302546</v>
      </c>
      <c r="D778" s="250">
        <f t="shared" ref="D778:E778" si="104">SUM(D779:D783)</f>
        <v>390568.5633568769</v>
      </c>
      <c r="E778" s="251">
        <f t="shared" si="104"/>
        <v>263440.8989361485</v>
      </c>
    </row>
    <row r="779" spans="2:5" x14ac:dyDescent="0.2">
      <c r="B779" s="270" t="s">
        <v>120</v>
      </c>
      <c r="C779" s="99">
        <v>48986.778830120405</v>
      </c>
      <c r="D779" s="99">
        <v>16890.232973167967</v>
      </c>
      <c r="E779" s="243">
        <v>32096.545856952438</v>
      </c>
    </row>
    <row r="780" spans="2:5" x14ac:dyDescent="0.2">
      <c r="B780" s="270" t="s">
        <v>121</v>
      </c>
      <c r="C780" s="99">
        <v>536690.39230835065</v>
      </c>
      <c r="D780" s="99">
        <v>342568.91494387382</v>
      </c>
      <c r="E780" s="243">
        <v>194121.47736447683</v>
      </c>
    </row>
    <row r="781" spans="2:5" x14ac:dyDescent="0.2">
      <c r="B781" s="270" t="s">
        <v>122</v>
      </c>
      <c r="C781" s="99">
        <v>52945.200799999991</v>
      </c>
      <c r="D781" s="99">
        <v>24354.792368000002</v>
      </c>
      <c r="E781" s="243">
        <v>28590.408431999989</v>
      </c>
    </row>
    <row r="782" spans="2:5" x14ac:dyDescent="0.2">
      <c r="B782" s="270" t="s">
        <v>123</v>
      </c>
      <c r="C782" s="99">
        <v>15327.372354554313</v>
      </c>
      <c r="D782" s="99">
        <v>6726.9478201420134</v>
      </c>
      <c r="E782" s="243">
        <v>8600.4245344122992</v>
      </c>
    </row>
    <row r="783" spans="2:5" x14ac:dyDescent="0.2">
      <c r="B783" s="270" t="s">
        <v>124</v>
      </c>
      <c r="C783" s="99">
        <v>59.717999999999996</v>
      </c>
      <c r="D783" s="99">
        <v>27.675251693072823</v>
      </c>
      <c r="E783" s="243">
        <v>32.042748306927173</v>
      </c>
    </row>
    <row r="784" spans="2:5" x14ac:dyDescent="0.2">
      <c r="B784" s="393" t="s">
        <v>66</v>
      </c>
      <c r="C784" s="250">
        <f>+C785</f>
        <v>90937.009914552182</v>
      </c>
      <c r="D784" s="250">
        <f t="shared" ref="D784:E784" si="105">+D785</f>
        <v>38821.062712060288</v>
      </c>
      <c r="E784" s="251">
        <f t="shared" si="105"/>
        <v>52115.947202491894</v>
      </c>
    </row>
    <row r="785" spans="2:5" x14ac:dyDescent="0.2">
      <c r="B785" s="270" t="s">
        <v>125</v>
      </c>
      <c r="C785" s="99">
        <v>90937.009914552182</v>
      </c>
      <c r="D785" s="99">
        <v>38821.062712060288</v>
      </c>
      <c r="E785" s="243">
        <v>52115.947202491894</v>
      </c>
    </row>
    <row r="786" spans="2:5" x14ac:dyDescent="0.2">
      <c r="B786" s="393" t="s">
        <v>67</v>
      </c>
      <c r="C786" s="250">
        <f t="shared" ref="C786:E786" si="106">SUM(C787:C806)</f>
        <v>20815277.667341363</v>
      </c>
      <c r="D786" s="250">
        <f t="shared" si="106"/>
        <v>13881267.373421054</v>
      </c>
      <c r="E786" s="251">
        <f t="shared" si="106"/>
        <v>6934010.2939203084</v>
      </c>
    </row>
    <row r="787" spans="2:5" x14ac:dyDescent="0.2">
      <c r="B787" s="390" t="s">
        <v>126</v>
      </c>
      <c r="C787" s="99">
        <v>7733044.3545656884</v>
      </c>
      <c r="D787" s="99">
        <v>5773490.9151187418</v>
      </c>
      <c r="E787" s="243">
        <v>1959553.4394469466</v>
      </c>
    </row>
    <row r="788" spans="2:5" x14ac:dyDescent="0.2">
      <c r="B788" s="378" t="s">
        <v>127</v>
      </c>
      <c r="C788" s="99">
        <v>579061.97736766492</v>
      </c>
      <c r="D788" s="99">
        <v>294343.99429105187</v>
      </c>
      <c r="E788" s="243">
        <v>284717.98307661305</v>
      </c>
    </row>
    <row r="789" spans="2:5" x14ac:dyDescent="0.2">
      <c r="B789" s="378" t="s">
        <v>128</v>
      </c>
      <c r="C789" s="99">
        <v>260082.32847278652</v>
      </c>
      <c r="D789" s="99">
        <v>152855.40357611139</v>
      </c>
      <c r="E789" s="243">
        <v>107226.92489667513</v>
      </c>
    </row>
    <row r="790" spans="2:5" x14ac:dyDescent="0.2">
      <c r="B790" s="378" t="s">
        <v>129</v>
      </c>
      <c r="C790" s="99">
        <v>3492079.9540517894</v>
      </c>
      <c r="D790" s="99">
        <v>1936910.259921025</v>
      </c>
      <c r="E790" s="243">
        <v>1555169.6941307643</v>
      </c>
    </row>
    <row r="791" spans="2:5" ht="45" x14ac:dyDescent="0.2">
      <c r="B791" s="378" t="s">
        <v>130</v>
      </c>
      <c r="C791" s="99">
        <v>374024.4701769948</v>
      </c>
      <c r="D791" s="99">
        <v>228716.34456600924</v>
      </c>
      <c r="E791" s="243">
        <v>145308.12561098556</v>
      </c>
    </row>
    <row r="792" spans="2:5" ht="33.75" x14ac:dyDescent="0.2">
      <c r="B792" s="378" t="s">
        <v>131</v>
      </c>
      <c r="C792" s="99">
        <v>277683.0100585146</v>
      </c>
      <c r="D792" s="99">
        <v>168955.30318520925</v>
      </c>
      <c r="E792" s="243">
        <v>108727.70687330535</v>
      </c>
    </row>
    <row r="793" spans="2:5" x14ac:dyDescent="0.2">
      <c r="B793" s="378" t="s">
        <v>132</v>
      </c>
      <c r="C793" s="99">
        <v>544796.35536579252</v>
      </c>
      <c r="D793" s="99">
        <v>381707.03443930834</v>
      </c>
      <c r="E793" s="243">
        <v>163089.32092648419</v>
      </c>
    </row>
    <row r="794" spans="2:5" ht="22.5" x14ac:dyDescent="0.2">
      <c r="B794" s="378" t="s">
        <v>133</v>
      </c>
      <c r="C794" s="99">
        <v>421207.47779584123</v>
      </c>
      <c r="D794" s="99">
        <v>228489.03567293074</v>
      </c>
      <c r="E794" s="243">
        <v>192718.44212291049</v>
      </c>
    </row>
    <row r="795" spans="2:5" ht="22.5" x14ac:dyDescent="0.2">
      <c r="B795" s="378" t="s">
        <v>134</v>
      </c>
      <c r="C795" s="99">
        <v>1947341.0472943059</v>
      </c>
      <c r="D795" s="99">
        <v>1458947.4869513467</v>
      </c>
      <c r="E795" s="243">
        <v>488393.56034295913</v>
      </c>
    </row>
    <row r="796" spans="2:5" x14ac:dyDescent="0.2">
      <c r="B796" s="378" t="s">
        <v>135</v>
      </c>
      <c r="C796" s="99">
        <v>1336551.7098110428</v>
      </c>
      <c r="D796" s="99">
        <v>838918.37833940249</v>
      </c>
      <c r="E796" s="243">
        <v>497633.33147164027</v>
      </c>
    </row>
    <row r="797" spans="2:5" ht="22.5" x14ac:dyDescent="0.2">
      <c r="B797" s="378" t="s">
        <v>136</v>
      </c>
      <c r="C797" s="99">
        <v>328289.60470557737</v>
      </c>
      <c r="D797" s="99">
        <v>192872.0511291486</v>
      </c>
      <c r="E797" s="243">
        <v>135417.55357642876</v>
      </c>
    </row>
    <row r="798" spans="2:5" x14ac:dyDescent="0.2">
      <c r="B798" s="378" t="s">
        <v>137</v>
      </c>
      <c r="C798" s="99">
        <v>653804.69664711796</v>
      </c>
      <c r="D798" s="99">
        <v>503729.12231188436</v>
      </c>
      <c r="E798" s="243">
        <v>150075.5743352336</v>
      </c>
    </row>
    <row r="799" spans="2:5" x14ac:dyDescent="0.2">
      <c r="B799" s="378" t="s">
        <v>138</v>
      </c>
      <c r="C799" s="99">
        <v>364774.46437155287</v>
      </c>
      <c r="D799" s="99">
        <v>186454.3671056446</v>
      </c>
      <c r="E799" s="243">
        <v>178320.09726590826</v>
      </c>
    </row>
    <row r="800" spans="2:5" x14ac:dyDescent="0.2">
      <c r="B800" s="378" t="s">
        <v>139</v>
      </c>
      <c r="C800" s="99">
        <v>827758.96920620056</v>
      </c>
      <c r="D800" s="99">
        <v>587820.64566015324</v>
      </c>
      <c r="E800" s="243">
        <v>239938.32354604732</v>
      </c>
    </row>
    <row r="801" spans="2:5" ht="22.5" x14ac:dyDescent="0.2">
      <c r="B801" s="378" t="s">
        <v>140</v>
      </c>
      <c r="C801" s="99">
        <v>518732.18176777958</v>
      </c>
      <c r="D801" s="99">
        <v>281484.57685925049</v>
      </c>
      <c r="E801" s="243">
        <v>237247.60490852909</v>
      </c>
    </row>
    <row r="802" spans="2:5" ht="45" x14ac:dyDescent="0.2">
      <c r="B802" s="378" t="s">
        <v>141</v>
      </c>
      <c r="C802" s="99">
        <v>823130.24908748607</v>
      </c>
      <c r="D802" s="99">
        <v>474251.53935545444</v>
      </c>
      <c r="E802" s="243">
        <v>348878.70973203162</v>
      </c>
    </row>
    <row r="803" spans="2:5" x14ac:dyDescent="0.2">
      <c r="B803" s="378" t="s">
        <v>142</v>
      </c>
      <c r="C803" s="99">
        <v>110300.40984712668</v>
      </c>
      <c r="D803" s="99">
        <v>72757.990611799032</v>
      </c>
      <c r="E803" s="243">
        <v>37542.419235327645</v>
      </c>
    </row>
    <row r="804" spans="2:5" x14ac:dyDescent="0.2">
      <c r="B804" s="378" t="s">
        <v>143</v>
      </c>
      <c r="C804" s="99">
        <v>91450.900912544006</v>
      </c>
      <c r="D804" s="99">
        <v>47526.038142632984</v>
      </c>
      <c r="E804" s="243">
        <v>43924.862769911022</v>
      </c>
    </row>
    <row r="805" spans="2:5" x14ac:dyDescent="0.2">
      <c r="B805" s="378" t="s">
        <v>144</v>
      </c>
      <c r="C805" s="99">
        <v>7291.0075487097884</v>
      </c>
      <c r="D805" s="99">
        <v>5236.1936516951882</v>
      </c>
      <c r="E805" s="243">
        <v>2054.8138970146001</v>
      </c>
    </row>
    <row r="806" spans="2:5" x14ac:dyDescent="0.2">
      <c r="B806" s="269" t="s">
        <v>145</v>
      </c>
      <c r="C806" s="99">
        <v>123872.49828684995</v>
      </c>
      <c r="D806" s="99">
        <v>65800.69253225498</v>
      </c>
      <c r="E806" s="243">
        <v>58071.80575459497</v>
      </c>
    </row>
    <row r="807" spans="2:5" x14ac:dyDescent="0.2">
      <c r="B807" s="398" t="s">
        <v>104</v>
      </c>
      <c r="C807" s="250">
        <f>+C808+C809</f>
        <v>2456269.1317767235</v>
      </c>
      <c r="D807" s="250">
        <f t="shared" ref="D807:E807" si="107">+D808+D809</f>
        <v>1192836.9746839178</v>
      </c>
      <c r="E807" s="251">
        <f t="shared" si="107"/>
        <v>1263432.1570928057</v>
      </c>
    </row>
    <row r="808" spans="2:5" ht="22.5" x14ac:dyDescent="0.2">
      <c r="B808" s="270" t="s">
        <v>146</v>
      </c>
      <c r="C808" s="99">
        <v>1848241.5517202157</v>
      </c>
      <c r="D808" s="99">
        <v>770806.65225338074</v>
      </c>
      <c r="E808" s="243">
        <v>1077434.899466835</v>
      </c>
    </row>
    <row r="809" spans="2:5" x14ac:dyDescent="0.2">
      <c r="B809" s="270" t="s">
        <v>147</v>
      </c>
      <c r="C809" s="99">
        <v>608027.58005650796</v>
      </c>
      <c r="D809" s="99">
        <v>422030.32243053714</v>
      </c>
      <c r="E809" s="243">
        <v>185997.25762597081</v>
      </c>
    </row>
    <row r="810" spans="2:5" ht="22.5" x14ac:dyDescent="0.2">
      <c r="B810" s="271" t="s">
        <v>105</v>
      </c>
      <c r="C810" s="250">
        <f>+C811+C812+C813</f>
        <v>939540.58519117092</v>
      </c>
      <c r="D810" s="250">
        <f t="shared" ref="D810:E810" si="108">+D811+D812+D813</f>
        <v>376674.918178992</v>
      </c>
      <c r="E810" s="251">
        <f t="shared" si="108"/>
        <v>562865.66701217892</v>
      </c>
    </row>
    <row r="811" spans="2:5" x14ac:dyDescent="0.2">
      <c r="B811" s="270" t="s">
        <v>148</v>
      </c>
      <c r="C811" s="99">
        <v>316861.35445854656</v>
      </c>
      <c r="D811" s="99">
        <v>126448.01649311669</v>
      </c>
      <c r="E811" s="243">
        <v>190413.33796542988</v>
      </c>
    </row>
    <row r="812" spans="2:5" x14ac:dyDescent="0.2">
      <c r="B812" s="270" t="s">
        <v>149</v>
      </c>
      <c r="C812" s="99">
        <v>304814.30770668207</v>
      </c>
      <c r="D812" s="99">
        <v>45269.128485447582</v>
      </c>
      <c r="E812" s="243">
        <v>259545.17922123449</v>
      </c>
    </row>
    <row r="813" spans="2:5" ht="22.5" x14ac:dyDescent="0.2">
      <c r="B813" s="270" t="s">
        <v>150</v>
      </c>
      <c r="C813" s="99">
        <v>317864.92302594223</v>
      </c>
      <c r="D813" s="99">
        <v>204957.77320042773</v>
      </c>
      <c r="E813" s="243">
        <v>112907.1498255145</v>
      </c>
    </row>
    <row r="814" spans="2:5" x14ac:dyDescent="0.2">
      <c r="B814" s="271" t="s">
        <v>69</v>
      </c>
      <c r="C814" s="250">
        <f>+C815+C816+C817</f>
        <v>6470607.2118039634</v>
      </c>
      <c r="D814" s="250">
        <f t="shared" ref="D814:E814" si="109">+D815+D816+D817</f>
        <v>4067618.6559493057</v>
      </c>
      <c r="E814" s="251">
        <f t="shared" si="109"/>
        <v>2402988.5558546577</v>
      </c>
    </row>
    <row r="815" spans="2:5" x14ac:dyDescent="0.2">
      <c r="B815" s="270" t="s">
        <v>151</v>
      </c>
      <c r="C815" s="99">
        <v>2501667.3606927553</v>
      </c>
      <c r="D815" s="99">
        <v>1442995.1206210849</v>
      </c>
      <c r="E815" s="243">
        <v>1058672.2400716704</v>
      </c>
    </row>
    <row r="816" spans="2:5" x14ac:dyDescent="0.2">
      <c r="B816" s="270" t="s">
        <v>152</v>
      </c>
      <c r="C816" s="99">
        <v>955081.78527158697</v>
      </c>
      <c r="D816" s="99">
        <v>615969.97500037274</v>
      </c>
      <c r="E816" s="243">
        <v>339111.81027121423</v>
      </c>
    </row>
    <row r="817" spans="2:5" ht="22.5" x14ac:dyDescent="0.2">
      <c r="B817" s="270" t="s">
        <v>153</v>
      </c>
      <c r="C817" s="99">
        <v>3013858.0658396208</v>
      </c>
      <c r="D817" s="99">
        <v>2008653.5603278477</v>
      </c>
      <c r="E817" s="243">
        <v>1005204.5055117731</v>
      </c>
    </row>
    <row r="818" spans="2:5" ht="22.5" x14ac:dyDescent="0.2">
      <c r="B818" s="271" t="s">
        <v>70</v>
      </c>
      <c r="C818" s="250">
        <f>SUM(C819:C820)</f>
        <v>15210571.920411659</v>
      </c>
      <c r="D818" s="250">
        <f t="shared" ref="D818:E818" si="110">SUM(D819:D820)</f>
        <v>7367846.9669648195</v>
      </c>
      <c r="E818" s="251">
        <f t="shared" si="110"/>
        <v>7842724.9534468399</v>
      </c>
    </row>
    <row r="819" spans="2:5" x14ac:dyDescent="0.2">
      <c r="B819" s="270" t="s">
        <v>154</v>
      </c>
      <c r="C819" s="99">
        <v>14150819.795682972</v>
      </c>
      <c r="D819" s="99">
        <v>6792393.5019278266</v>
      </c>
      <c r="E819" s="243">
        <v>7358426.2937551457</v>
      </c>
    </row>
    <row r="820" spans="2:5" x14ac:dyDescent="0.2">
      <c r="B820" s="270" t="s">
        <v>155</v>
      </c>
      <c r="C820" s="99">
        <v>1059752.1247286871</v>
      </c>
      <c r="D820" s="99">
        <v>575453.46503699326</v>
      </c>
      <c r="E820" s="243">
        <v>484298.65969169384</v>
      </c>
    </row>
    <row r="821" spans="2:5" x14ac:dyDescent="0.2">
      <c r="B821" s="393" t="s">
        <v>71</v>
      </c>
      <c r="C821" s="250">
        <f>SUM(C822:C825)</f>
        <v>4424937.2294687573</v>
      </c>
      <c r="D821" s="250">
        <f t="shared" ref="D821:E821" si="111">SUM(D822:D825)</f>
        <v>2165914.8842880079</v>
      </c>
      <c r="E821" s="251">
        <f t="shared" si="111"/>
        <v>2259022.3451807494</v>
      </c>
    </row>
    <row r="822" spans="2:5" x14ac:dyDescent="0.2">
      <c r="B822" s="270" t="s">
        <v>156</v>
      </c>
      <c r="C822" s="99">
        <v>3270591.5020447858</v>
      </c>
      <c r="D822" s="99">
        <v>1599319.2444999004</v>
      </c>
      <c r="E822" s="243">
        <v>1671272.2575448854</v>
      </c>
    </row>
    <row r="823" spans="2:5" x14ac:dyDescent="0.2">
      <c r="B823" s="270" t="s">
        <v>157</v>
      </c>
      <c r="C823" s="99">
        <v>72339.360621896412</v>
      </c>
      <c r="D823" s="99">
        <v>42463.204685053199</v>
      </c>
      <c r="E823" s="243">
        <v>29876.155936843214</v>
      </c>
    </row>
    <row r="824" spans="2:5" x14ac:dyDescent="0.2">
      <c r="B824" s="270" t="s">
        <v>158</v>
      </c>
      <c r="C824" s="99">
        <v>908174.39457570028</v>
      </c>
      <c r="D824" s="99">
        <v>422891.40683417482</v>
      </c>
      <c r="E824" s="243">
        <v>485282.98774152546</v>
      </c>
    </row>
    <row r="825" spans="2:5" x14ac:dyDescent="0.2">
      <c r="B825" s="270" t="s">
        <v>159</v>
      </c>
      <c r="C825" s="99">
        <v>173831.97222637487</v>
      </c>
      <c r="D825" s="99">
        <v>101241.02826887943</v>
      </c>
      <c r="E825" s="243">
        <v>72590.943957495445</v>
      </c>
    </row>
    <row r="826" spans="2:5" x14ac:dyDescent="0.2">
      <c r="B826" s="393" t="s">
        <v>72</v>
      </c>
      <c r="C826" s="250">
        <f>+C827</f>
        <v>3847694.9987705159</v>
      </c>
      <c r="D826" s="250">
        <f t="shared" ref="D826:E826" si="112">+D827</f>
        <v>1990611.6964722371</v>
      </c>
      <c r="E826" s="251">
        <f t="shared" si="112"/>
        <v>1857083.3022982788</v>
      </c>
    </row>
    <row r="827" spans="2:5" x14ac:dyDescent="0.2">
      <c r="B827" s="270" t="s">
        <v>160</v>
      </c>
      <c r="C827" s="99">
        <v>3847694.9987705159</v>
      </c>
      <c r="D827" s="99">
        <v>1990611.6964722371</v>
      </c>
      <c r="E827" s="243">
        <v>1857083.3022982788</v>
      </c>
    </row>
    <row r="828" spans="2:5" x14ac:dyDescent="0.2">
      <c r="B828" s="398" t="s">
        <v>73</v>
      </c>
      <c r="C828" s="250">
        <f>+C829</f>
        <v>6223059.6503226673</v>
      </c>
      <c r="D828" s="250">
        <f t="shared" ref="D828:E828" si="113">+D829</f>
        <v>3121625.8909861427</v>
      </c>
      <c r="E828" s="251">
        <f t="shared" si="113"/>
        <v>3101433.7593365246</v>
      </c>
    </row>
    <row r="829" spans="2:5" x14ac:dyDescent="0.2">
      <c r="B829" s="270" t="s">
        <v>161</v>
      </c>
      <c r="C829" s="99">
        <v>6223059.6503226673</v>
      </c>
      <c r="D829" s="99">
        <v>3121625.8909861427</v>
      </c>
      <c r="E829" s="243">
        <v>3101433.7593365246</v>
      </c>
    </row>
    <row r="830" spans="2:5" x14ac:dyDescent="0.2">
      <c r="B830" s="393" t="s">
        <v>74</v>
      </c>
      <c r="C830" s="250">
        <f>+C831</f>
        <v>9725060.6813357249</v>
      </c>
      <c r="D830" s="250">
        <f t="shared" ref="D830:E830" si="114">+D831</f>
        <v>4190942.7334650266</v>
      </c>
      <c r="E830" s="251">
        <f t="shared" si="114"/>
        <v>5534117.9478706978</v>
      </c>
    </row>
    <row r="831" spans="2:5" x14ac:dyDescent="0.2">
      <c r="B831" s="270" t="s">
        <v>162</v>
      </c>
      <c r="C831" s="99">
        <v>9725060.6813357249</v>
      </c>
      <c r="D831" s="99">
        <v>4190942.7334650266</v>
      </c>
      <c r="E831" s="243">
        <v>5534117.9478706978</v>
      </c>
    </row>
    <row r="832" spans="2:5" x14ac:dyDescent="0.2">
      <c r="B832" s="393" t="s">
        <v>85</v>
      </c>
      <c r="C832" s="250">
        <f>+C833</f>
        <v>8350695.1877876772</v>
      </c>
      <c r="D832" s="250">
        <f t="shared" ref="D832:E832" si="115">+D833</f>
        <v>918576.47065664467</v>
      </c>
      <c r="E832" s="251">
        <f t="shared" si="115"/>
        <v>7432118.7171310326</v>
      </c>
    </row>
    <row r="833" spans="2:5" x14ac:dyDescent="0.2">
      <c r="B833" s="270" t="s">
        <v>163</v>
      </c>
      <c r="C833" s="99">
        <v>8350695.1877876772</v>
      </c>
      <c r="D833" s="99">
        <v>918576.47065664467</v>
      </c>
      <c r="E833" s="243">
        <v>7432118.7171310326</v>
      </c>
    </row>
    <row r="834" spans="2:5" x14ac:dyDescent="0.2">
      <c r="B834" s="393" t="s">
        <v>106</v>
      </c>
      <c r="C834" s="250">
        <f>+C835</f>
        <v>5891648.1733048661</v>
      </c>
      <c r="D834" s="250">
        <f t="shared" ref="D834:E834" si="116">+D835</f>
        <v>2003686.3034697454</v>
      </c>
      <c r="E834" s="251">
        <f t="shared" si="116"/>
        <v>3887961.8698351206</v>
      </c>
    </row>
    <row r="835" spans="2:5" x14ac:dyDescent="0.2">
      <c r="B835" s="267" t="s">
        <v>164</v>
      </c>
      <c r="C835" s="99">
        <v>5891648.1733048661</v>
      </c>
      <c r="D835" s="99">
        <v>2003686.3034697454</v>
      </c>
      <c r="E835" s="243">
        <v>3887961.8698351206</v>
      </c>
    </row>
    <row r="836" spans="2:5" x14ac:dyDescent="0.2">
      <c r="B836" s="393" t="s">
        <v>107</v>
      </c>
      <c r="C836" s="250">
        <f>+C837</f>
        <v>5979482.4207987571</v>
      </c>
      <c r="D836" s="250">
        <f t="shared" ref="D836:E836" si="117">+D837</f>
        <v>1456777.6076802637</v>
      </c>
      <c r="E836" s="251">
        <f t="shared" si="117"/>
        <v>4522704.8131184932</v>
      </c>
    </row>
    <row r="837" spans="2:5" x14ac:dyDescent="0.2">
      <c r="B837" s="267" t="s">
        <v>165</v>
      </c>
      <c r="C837" s="99">
        <v>5979482.4207987571</v>
      </c>
      <c r="D837" s="99">
        <v>1456777.6076802637</v>
      </c>
      <c r="E837" s="243">
        <v>4522704.8131184932</v>
      </c>
    </row>
    <row r="838" spans="2:5" ht="22.5" x14ac:dyDescent="0.2">
      <c r="B838" s="393" t="s">
        <v>77</v>
      </c>
      <c r="C838" s="250">
        <f>+C839</f>
        <v>5679068.537848399</v>
      </c>
      <c r="D838" s="250">
        <f t="shared" ref="D838:E838" si="118">+D839</f>
        <v>2206074.082239897</v>
      </c>
      <c r="E838" s="251">
        <f t="shared" si="118"/>
        <v>3472994.455608502</v>
      </c>
    </row>
    <row r="839" spans="2:5" ht="22.5" x14ac:dyDescent="0.2">
      <c r="B839" s="267" t="s">
        <v>166</v>
      </c>
      <c r="C839" s="99">
        <v>5679068.537848399</v>
      </c>
      <c r="D839" s="99">
        <v>2206074.082239897</v>
      </c>
      <c r="E839" s="243">
        <v>3472994.455608502</v>
      </c>
    </row>
    <row r="840" spans="2:5" x14ac:dyDescent="0.2">
      <c r="B840" s="393" t="s">
        <v>78</v>
      </c>
      <c r="C840" s="250">
        <f>+C841+C842</f>
        <v>4094332.993134439</v>
      </c>
      <c r="D840" s="250">
        <f t="shared" ref="D840:E840" si="119">+D841+D842</f>
        <v>1180237.9183625598</v>
      </c>
      <c r="E840" s="251">
        <f t="shared" si="119"/>
        <v>2914095.0747718792</v>
      </c>
    </row>
    <row r="841" spans="2:5" x14ac:dyDescent="0.2">
      <c r="B841" s="267" t="s">
        <v>167</v>
      </c>
      <c r="C841" s="99">
        <v>1501073.7254477716</v>
      </c>
      <c r="D841" s="99">
        <v>352931.79265216494</v>
      </c>
      <c r="E841" s="243">
        <v>1148141.9327956066</v>
      </c>
    </row>
    <row r="842" spans="2:5" x14ac:dyDescent="0.2">
      <c r="B842" s="267" t="s">
        <v>168</v>
      </c>
      <c r="C842" s="99">
        <v>2593259.2676866674</v>
      </c>
      <c r="D842" s="99">
        <v>827306.12571039482</v>
      </c>
      <c r="E842" s="243">
        <v>1765953.1419762727</v>
      </c>
    </row>
    <row r="843" spans="2:5" ht="22.5" x14ac:dyDescent="0.2">
      <c r="B843" s="393" t="s">
        <v>79</v>
      </c>
      <c r="C843" s="250">
        <f>+C844</f>
        <v>7032885.1147296485</v>
      </c>
      <c r="D843" s="250">
        <f t="shared" ref="D843:E843" si="120">+D844</f>
        <v>3608625.2167529124</v>
      </c>
      <c r="E843" s="251">
        <f t="shared" si="120"/>
        <v>3424259.8979767361</v>
      </c>
    </row>
    <row r="844" spans="2:5" x14ac:dyDescent="0.2">
      <c r="B844" s="267" t="s">
        <v>169</v>
      </c>
      <c r="C844" s="99">
        <v>7032885.1147296485</v>
      </c>
      <c r="D844" s="99">
        <v>3608625.2167529124</v>
      </c>
      <c r="E844" s="243">
        <v>3424259.8979767361</v>
      </c>
    </row>
    <row r="845" spans="2:5" ht="22.5" x14ac:dyDescent="0.2">
      <c r="B845" s="393" t="s">
        <v>108</v>
      </c>
      <c r="C845" s="250">
        <f>+C846</f>
        <v>2277375.6436134954</v>
      </c>
      <c r="D845" s="250">
        <f t="shared" ref="D845:E845" si="121">+D846</f>
        <v>990658.40497187059</v>
      </c>
      <c r="E845" s="251">
        <f t="shared" si="121"/>
        <v>1286717.2386416248</v>
      </c>
    </row>
    <row r="846" spans="2:5" ht="22.5" x14ac:dyDescent="0.2">
      <c r="B846" s="267" t="s">
        <v>170</v>
      </c>
      <c r="C846" s="99">
        <v>2277375.6436134954</v>
      </c>
      <c r="D846" s="99">
        <v>990658.40497187059</v>
      </c>
      <c r="E846" s="243">
        <v>1286717.2386416248</v>
      </c>
    </row>
    <row r="847" spans="2:5" x14ac:dyDescent="0.2">
      <c r="B847" s="393" t="s">
        <v>109</v>
      </c>
      <c r="C847" s="250">
        <f>+C848</f>
        <v>211258.20615979508</v>
      </c>
      <c r="D847" s="250">
        <f t="shared" ref="D847:E847" si="122">+D848</f>
        <v>0</v>
      </c>
      <c r="E847" s="251">
        <f t="shared" si="122"/>
        <v>211258.20615979508</v>
      </c>
    </row>
    <row r="848" spans="2:5" x14ac:dyDescent="0.2">
      <c r="B848" s="267" t="s">
        <v>171</v>
      </c>
      <c r="C848" s="99">
        <v>211258.20615979508</v>
      </c>
      <c r="D848" s="99">
        <v>0</v>
      </c>
      <c r="E848" s="243">
        <v>211258.20615979508</v>
      </c>
    </row>
    <row r="849" spans="2:5" x14ac:dyDescent="0.2">
      <c r="B849" s="393" t="s">
        <v>81</v>
      </c>
      <c r="C849" s="250">
        <f t="shared" ref="C849:E849" si="123">+C847+C845+C843+C840+C838+C836+C834+C832+C830+C828+C826+C821+C818+C814+C810+C807+C786+C784+C778</f>
        <v>110374711.82600719</v>
      </c>
      <c r="D849" s="250">
        <f t="shared" si="123"/>
        <v>51149365.724612325</v>
      </c>
      <c r="E849" s="251">
        <f t="shared" si="123"/>
        <v>59225346.101394854</v>
      </c>
    </row>
    <row r="850" spans="2:5" x14ac:dyDescent="0.2">
      <c r="B850" s="267" t="s">
        <v>59</v>
      </c>
      <c r="C850" s="99"/>
      <c r="D850" s="99"/>
      <c r="E850" s="243">
        <v>6090985.2563050576</v>
      </c>
    </row>
    <row r="851" spans="2:5" x14ac:dyDescent="0.2">
      <c r="B851" s="393" t="s">
        <v>82</v>
      </c>
      <c r="C851" s="250"/>
      <c r="D851" s="250"/>
      <c r="E851" s="251">
        <f>+E849+E850</f>
        <v>65316331.357699916</v>
      </c>
    </row>
    <row r="852" spans="2:5" x14ac:dyDescent="0.2">
      <c r="B852" s="399"/>
      <c r="C852" s="260"/>
      <c r="D852" s="260"/>
      <c r="E852" s="261"/>
    </row>
    <row r="853" spans="2:5" x14ac:dyDescent="0.2">
      <c r="B853" s="350" t="s">
        <v>26</v>
      </c>
      <c r="C853" s="63"/>
      <c r="D853" s="63"/>
      <c r="E853" s="351"/>
    </row>
    <row r="854" spans="2:5" x14ac:dyDescent="0.2">
      <c r="B854" s="200"/>
      <c r="C854" s="386"/>
      <c r="D854" s="386"/>
      <c r="E854" s="387"/>
    </row>
    <row r="855" spans="2:5" x14ac:dyDescent="0.2">
      <c r="B855" s="190"/>
      <c r="C855" s="21"/>
      <c r="D855" s="21"/>
      <c r="E855" s="191"/>
    </row>
    <row r="856" spans="2:5" x14ac:dyDescent="0.2">
      <c r="B856" s="367" t="s">
        <v>196</v>
      </c>
      <c r="C856" s="117"/>
      <c r="D856" s="117"/>
      <c r="E856" s="291"/>
    </row>
    <row r="857" spans="2:5" ht="21" customHeight="1" x14ac:dyDescent="0.2">
      <c r="B857" s="323" t="s">
        <v>245</v>
      </c>
      <c r="C857" s="324"/>
      <c r="D857" s="324"/>
      <c r="E857" s="325"/>
    </row>
    <row r="858" spans="2:5" x14ac:dyDescent="0.2">
      <c r="B858" s="339">
        <v>2021</v>
      </c>
      <c r="C858" s="21"/>
      <c r="D858" s="21"/>
      <c r="E858" s="382"/>
    </row>
    <row r="859" spans="2:5" x14ac:dyDescent="0.2">
      <c r="B859" s="338"/>
      <c r="C859" s="143"/>
      <c r="D859" s="143"/>
      <c r="E859" s="385"/>
    </row>
    <row r="860" spans="2:5" ht="24" x14ac:dyDescent="0.2">
      <c r="B860" s="343" t="s">
        <v>98</v>
      </c>
      <c r="C860" s="112" t="s">
        <v>54</v>
      </c>
      <c r="D860" s="112" t="s">
        <v>99</v>
      </c>
      <c r="E860" s="352" t="s">
        <v>100</v>
      </c>
    </row>
    <row r="861" spans="2:5" x14ac:dyDescent="0.2">
      <c r="B861" s="346"/>
      <c r="C861" s="353"/>
      <c r="D861" s="353"/>
      <c r="E861" s="354"/>
    </row>
    <row r="862" spans="2:5" x14ac:dyDescent="0.2">
      <c r="B862" s="393" t="s">
        <v>65</v>
      </c>
      <c r="C862" s="250">
        <f>SUM(C863:C867)</f>
        <v>713004.23916888738</v>
      </c>
      <c r="D862" s="250">
        <f t="shared" ref="D862:E862" si="124">SUM(D863:D867)</f>
        <v>426153.95950072905</v>
      </c>
      <c r="E862" s="251">
        <f t="shared" si="124"/>
        <v>286850.27966815833</v>
      </c>
    </row>
    <row r="863" spans="2:5" x14ac:dyDescent="0.2">
      <c r="B863" s="270" t="s">
        <v>120</v>
      </c>
      <c r="C863" s="99">
        <v>49991.079569026537</v>
      </c>
      <c r="D863" s="99">
        <v>17332.337005303074</v>
      </c>
      <c r="E863" s="243">
        <v>32658.742563723463</v>
      </c>
    </row>
    <row r="864" spans="2:5" x14ac:dyDescent="0.2">
      <c r="B864" s="270" t="s">
        <v>121</v>
      </c>
      <c r="C864" s="99">
        <v>589862.82433642505</v>
      </c>
      <c r="D864" s="99">
        <v>375530.26008841628</v>
      </c>
      <c r="E864" s="243">
        <v>214332.56424800877</v>
      </c>
    </row>
    <row r="865" spans="2:5" x14ac:dyDescent="0.2">
      <c r="B865" s="270" t="s">
        <v>122</v>
      </c>
      <c r="C865" s="99">
        <v>57842.801599999992</v>
      </c>
      <c r="D865" s="99">
        <v>26607.688735999993</v>
      </c>
      <c r="E865" s="243">
        <v>31235.112863999999</v>
      </c>
    </row>
    <row r="866" spans="2:5" x14ac:dyDescent="0.2">
      <c r="B866" s="270" t="s">
        <v>123</v>
      </c>
      <c r="C866" s="99">
        <v>15247.815663435789</v>
      </c>
      <c r="D866" s="99">
        <v>6655.9984193166465</v>
      </c>
      <c r="E866" s="243">
        <v>8591.8172441191418</v>
      </c>
    </row>
    <row r="867" spans="2:5" x14ac:dyDescent="0.2">
      <c r="B867" s="270" t="s">
        <v>124</v>
      </c>
      <c r="C867" s="99">
        <v>59.717999999999996</v>
      </c>
      <c r="D867" s="99">
        <v>27.675251693072823</v>
      </c>
      <c r="E867" s="243">
        <v>32.042748306927173</v>
      </c>
    </row>
    <row r="868" spans="2:5" x14ac:dyDescent="0.2">
      <c r="B868" s="393" t="s">
        <v>66</v>
      </c>
      <c r="C868" s="250">
        <f>+C869</f>
        <v>108038.39542661101</v>
      </c>
      <c r="D868" s="250">
        <f t="shared" ref="D868:E868" si="125">+D869</f>
        <v>46121.654187968445</v>
      </c>
      <c r="E868" s="251">
        <f t="shared" si="125"/>
        <v>61916.741238642564</v>
      </c>
    </row>
    <row r="869" spans="2:5" x14ac:dyDescent="0.2">
      <c r="B869" s="270" t="s">
        <v>125</v>
      </c>
      <c r="C869" s="99">
        <v>108038.39542661101</v>
      </c>
      <c r="D869" s="99">
        <v>46121.654187968445</v>
      </c>
      <c r="E869" s="243">
        <v>61916.741238642564</v>
      </c>
    </row>
    <row r="870" spans="2:5" x14ac:dyDescent="0.2">
      <c r="B870" s="393" t="s">
        <v>67</v>
      </c>
      <c r="C870" s="250">
        <f t="shared" ref="C870:E870" si="126">SUM(C871:C890)</f>
        <v>23725092.500410438</v>
      </c>
      <c r="D870" s="250">
        <f t="shared" si="126"/>
        <v>15539030.561247978</v>
      </c>
      <c r="E870" s="251">
        <f t="shared" si="126"/>
        <v>8186061.9391624583</v>
      </c>
    </row>
    <row r="871" spans="2:5" x14ac:dyDescent="0.2">
      <c r="B871" s="390" t="s">
        <v>126</v>
      </c>
      <c r="C871" s="99">
        <v>7355786.3677640893</v>
      </c>
      <c r="D871" s="99">
        <v>5491830.102172669</v>
      </c>
      <c r="E871" s="243">
        <v>1863956.2655914202</v>
      </c>
    </row>
    <row r="872" spans="2:5" x14ac:dyDescent="0.2">
      <c r="B872" s="378" t="s">
        <v>127</v>
      </c>
      <c r="C872" s="99">
        <v>803494.80437181727</v>
      </c>
      <c r="D872" s="99">
        <v>408425.8323884806</v>
      </c>
      <c r="E872" s="243">
        <v>395068.97198333667</v>
      </c>
    </row>
    <row r="873" spans="2:5" x14ac:dyDescent="0.2">
      <c r="B873" s="378" t="s">
        <v>128</v>
      </c>
      <c r="C873" s="99">
        <v>312419.15585785772</v>
      </c>
      <c r="D873" s="99">
        <v>183614.76703926726</v>
      </c>
      <c r="E873" s="243">
        <v>128804.38881859047</v>
      </c>
    </row>
    <row r="874" spans="2:5" x14ac:dyDescent="0.2">
      <c r="B874" s="378" t="s">
        <v>129</v>
      </c>
      <c r="C874" s="99">
        <v>4867698.7713655066</v>
      </c>
      <c r="D874" s="99">
        <v>2699908.3115274482</v>
      </c>
      <c r="E874" s="243">
        <v>2167790.4598380583</v>
      </c>
    </row>
    <row r="875" spans="2:5" ht="45" x14ac:dyDescent="0.2">
      <c r="B875" s="378" t="s">
        <v>130</v>
      </c>
      <c r="C875" s="99">
        <v>532564.43220113765</v>
      </c>
      <c r="D875" s="99">
        <v>325663.69286286458</v>
      </c>
      <c r="E875" s="243">
        <v>206900.73933827307</v>
      </c>
    </row>
    <row r="876" spans="2:5" ht="33.75" x14ac:dyDescent="0.2">
      <c r="B876" s="378" t="s">
        <v>131</v>
      </c>
      <c r="C876" s="99">
        <v>417839.89080150472</v>
      </c>
      <c r="D876" s="99">
        <v>254233.29075252623</v>
      </c>
      <c r="E876" s="243">
        <v>163606.60004897849</v>
      </c>
    </row>
    <row r="877" spans="2:5" x14ac:dyDescent="0.2">
      <c r="B877" s="378" t="s">
        <v>132</v>
      </c>
      <c r="C877" s="99">
        <v>543260.66555899067</v>
      </c>
      <c r="D877" s="99">
        <v>380631.06615097518</v>
      </c>
      <c r="E877" s="243">
        <v>162629.59940801549</v>
      </c>
    </row>
    <row r="878" spans="2:5" ht="22.5" x14ac:dyDescent="0.2">
      <c r="B878" s="378" t="s">
        <v>133</v>
      </c>
      <c r="C878" s="99">
        <v>517307.41385693644</v>
      </c>
      <c r="D878" s="99">
        <v>280619.59573262854</v>
      </c>
      <c r="E878" s="243">
        <v>236687.8181243079</v>
      </c>
    </row>
    <row r="879" spans="2:5" ht="22.5" x14ac:dyDescent="0.2">
      <c r="B879" s="378" t="s">
        <v>134</v>
      </c>
      <c r="C879" s="99">
        <v>2360914.7034772849</v>
      </c>
      <c r="D879" s="99">
        <v>1768796.7797579647</v>
      </c>
      <c r="E879" s="243">
        <v>592117.92371932021</v>
      </c>
    </row>
    <row r="880" spans="2:5" x14ac:dyDescent="0.2">
      <c r="B880" s="378" t="s">
        <v>135</v>
      </c>
      <c r="C880" s="99">
        <v>1519674.5033587464</v>
      </c>
      <c r="D880" s="99">
        <v>953859.74265200319</v>
      </c>
      <c r="E880" s="243">
        <v>565814.76070674323</v>
      </c>
    </row>
    <row r="881" spans="2:5" ht="22.5" x14ac:dyDescent="0.2">
      <c r="B881" s="378" t="s">
        <v>136</v>
      </c>
      <c r="C881" s="99">
        <v>345729.35028518504</v>
      </c>
      <c r="D881" s="99">
        <v>203118.00303532026</v>
      </c>
      <c r="E881" s="243">
        <v>142611.34724986478</v>
      </c>
    </row>
    <row r="882" spans="2:5" x14ac:dyDescent="0.2">
      <c r="B882" s="378" t="s">
        <v>137</v>
      </c>
      <c r="C882" s="99">
        <v>718287.19777310267</v>
      </c>
      <c r="D882" s="99">
        <v>553410.18741166429</v>
      </c>
      <c r="E882" s="243">
        <v>164877.01036143838</v>
      </c>
    </row>
    <row r="883" spans="2:5" x14ac:dyDescent="0.2">
      <c r="B883" s="378" t="s">
        <v>138</v>
      </c>
      <c r="C883" s="99">
        <v>485764.68023999984</v>
      </c>
      <c r="D883" s="99">
        <v>248298.48265960035</v>
      </c>
      <c r="E883" s="243">
        <v>237466.19758039949</v>
      </c>
    </row>
    <row r="884" spans="2:5" x14ac:dyDescent="0.2">
      <c r="B884" s="378" t="s">
        <v>139</v>
      </c>
      <c r="C884" s="99">
        <v>816704.03820519603</v>
      </c>
      <c r="D884" s="99">
        <v>579970.15183225705</v>
      </c>
      <c r="E884" s="243">
        <v>236733.88637293899</v>
      </c>
    </row>
    <row r="885" spans="2:5" ht="22.5" x14ac:dyDescent="0.2">
      <c r="B885" s="378" t="s">
        <v>140</v>
      </c>
      <c r="C885" s="99">
        <v>599954.97560852789</v>
      </c>
      <c r="D885" s="99">
        <v>325559.27389785496</v>
      </c>
      <c r="E885" s="243">
        <v>274395.70171067293</v>
      </c>
    </row>
    <row r="886" spans="2:5" ht="45" x14ac:dyDescent="0.2">
      <c r="B886" s="378" t="s">
        <v>141</v>
      </c>
      <c r="C886" s="99">
        <v>1129571.1742413496</v>
      </c>
      <c r="D886" s="99">
        <v>650809.35707244498</v>
      </c>
      <c r="E886" s="243">
        <v>478761.81716890458</v>
      </c>
    </row>
    <row r="887" spans="2:5" x14ac:dyDescent="0.2">
      <c r="B887" s="378" t="s">
        <v>142</v>
      </c>
      <c r="C887" s="99">
        <v>140391.69694194847</v>
      </c>
      <c r="D887" s="99">
        <v>92607.251253499431</v>
      </c>
      <c r="E887" s="243">
        <v>47784.445688449036</v>
      </c>
    </row>
    <row r="888" spans="2:5" x14ac:dyDescent="0.2">
      <c r="B888" s="378" t="s">
        <v>143</v>
      </c>
      <c r="C888" s="99">
        <v>110463.50668452875</v>
      </c>
      <c r="D888" s="99">
        <v>57406.682489420913</v>
      </c>
      <c r="E888" s="243">
        <v>53056.824195107838</v>
      </c>
    </row>
    <row r="889" spans="2:5" x14ac:dyDescent="0.2">
      <c r="B889" s="378" t="s">
        <v>144</v>
      </c>
      <c r="C889" s="99">
        <v>10916.895022600631</v>
      </c>
      <c r="D889" s="99">
        <v>7840.2026100877856</v>
      </c>
      <c r="E889" s="243">
        <v>3076.6924125128453</v>
      </c>
    </row>
    <row r="890" spans="2:5" x14ac:dyDescent="0.2">
      <c r="B890" s="269" t="s">
        <v>145</v>
      </c>
      <c r="C890" s="99">
        <v>136348.27679412565</v>
      </c>
      <c r="D890" s="99">
        <v>72427.78794900178</v>
      </c>
      <c r="E890" s="243">
        <v>63920.488845123866</v>
      </c>
    </row>
    <row r="891" spans="2:5" x14ac:dyDescent="0.2">
      <c r="B891" s="398" t="s">
        <v>104</v>
      </c>
      <c r="C891" s="250">
        <f>+C892+C893</f>
        <v>2578717.4004625198</v>
      </c>
      <c r="D891" s="250">
        <f t="shared" ref="D891:E891" si="127">+D892+D893</f>
        <v>1304146.0785518638</v>
      </c>
      <c r="E891" s="251">
        <f t="shared" si="127"/>
        <v>1274571.3219106561</v>
      </c>
    </row>
    <row r="892" spans="2:5" ht="22.5" x14ac:dyDescent="0.2">
      <c r="B892" s="270" t="s">
        <v>146</v>
      </c>
      <c r="C892" s="99">
        <v>1929996.8167293579</v>
      </c>
      <c r="D892" s="99">
        <v>853870.85074922279</v>
      </c>
      <c r="E892" s="243">
        <v>1076125.9659801351</v>
      </c>
    </row>
    <row r="893" spans="2:5" x14ac:dyDescent="0.2">
      <c r="B893" s="270" t="s">
        <v>147</v>
      </c>
      <c r="C893" s="99">
        <v>648720.58373316179</v>
      </c>
      <c r="D893" s="99">
        <v>450275.22780264093</v>
      </c>
      <c r="E893" s="243">
        <v>198445.35593052086</v>
      </c>
    </row>
    <row r="894" spans="2:5" ht="22.5" x14ac:dyDescent="0.2">
      <c r="B894" s="271" t="s">
        <v>105</v>
      </c>
      <c r="C894" s="250">
        <f>+C895+C896+C897</f>
        <v>956838.1282831002</v>
      </c>
      <c r="D894" s="250">
        <f t="shared" ref="D894:E894" si="128">+D895+D896+D897</f>
        <v>387596.82910016889</v>
      </c>
      <c r="E894" s="251">
        <f t="shared" si="128"/>
        <v>569241.29918293131</v>
      </c>
    </row>
    <row r="895" spans="2:5" x14ac:dyDescent="0.2">
      <c r="B895" s="270" t="s">
        <v>148</v>
      </c>
      <c r="C895" s="99">
        <v>313104.71060147404</v>
      </c>
      <c r="D895" s="99">
        <v>124948.87449389888</v>
      </c>
      <c r="E895" s="243">
        <v>188155.83610757516</v>
      </c>
    </row>
    <row r="896" spans="2:5" x14ac:dyDescent="0.2">
      <c r="B896" s="270" t="s">
        <v>149</v>
      </c>
      <c r="C896" s="99">
        <v>307140.78124129219</v>
      </c>
      <c r="D896" s="99">
        <v>45614.641890473191</v>
      </c>
      <c r="E896" s="243">
        <v>261526.13935081899</v>
      </c>
    </row>
    <row r="897" spans="2:5" ht="22.5" x14ac:dyDescent="0.2">
      <c r="B897" s="270" t="s">
        <v>150</v>
      </c>
      <c r="C897" s="99">
        <v>336592.63644033391</v>
      </c>
      <c r="D897" s="99">
        <v>217033.31271579678</v>
      </c>
      <c r="E897" s="243">
        <v>119559.32372453713</v>
      </c>
    </row>
    <row r="898" spans="2:5" x14ac:dyDescent="0.2">
      <c r="B898" s="271" t="s">
        <v>69</v>
      </c>
      <c r="C898" s="250">
        <f>+C899+C900+C901</f>
        <v>8567809.3637669142</v>
      </c>
      <c r="D898" s="250">
        <f t="shared" ref="D898:E898" si="129">+D899+D900+D901</f>
        <v>5352797.2546421438</v>
      </c>
      <c r="E898" s="251">
        <f t="shared" si="129"/>
        <v>3215012.1091247709</v>
      </c>
    </row>
    <row r="899" spans="2:5" x14ac:dyDescent="0.2">
      <c r="B899" s="270" t="s">
        <v>151</v>
      </c>
      <c r="C899" s="99">
        <v>3649821.6026076884</v>
      </c>
      <c r="D899" s="99">
        <v>2105265.8104960402</v>
      </c>
      <c r="E899" s="243">
        <v>1544555.7921116482</v>
      </c>
    </row>
    <row r="900" spans="2:5" x14ac:dyDescent="0.2">
      <c r="B900" s="270" t="s">
        <v>152</v>
      </c>
      <c r="C900" s="99">
        <v>1401207.9151826927</v>
      </c>
      <c r="D900" s="99">
        <v>903694.34094063018</v>
      </c>
      <c r="E900" s="243">
        <v>497513.57424206252</v>
      </c>
    </row>
    <row r="901" spans="2:5" ht="22.5" x14ac:dyDescent="0.2">
      <c r="B901" s="270" t="s">
        <v>153</v>
      </c>
      <c r="C901" s="99">
        <v>3516779.8459765338</v>
      </c>
      <c r="D901" s="99">
        <v>2343837.1032054736</v>
      </c>
      <c r="E901" s="243">
        <v>1172942.7427710602</v>
      </c>
    </row>
    <row r="902" spans="2:5" ht="22.5" x14ac:dyDescent="0.2">
      <c r="B902" s="271" t="s">
        <v>70</v>
      </c>
      <c r="C902" s="250">
        <f>SUM(C903:C904)</f>
        <v>16583241.143096523</v>
      </c>
      <c r="D902" s="250">
        <f t="shared" ref="D902:E902" si="130">SUM(D903:D904)</f>
        <v>8030089.7101598494</v>
      </c>
      <c r="E902" s="251">
        <f t="shared" si="130"/>
        <v>8553151.432936674</v>
      </c>
    </row>
    <row r="903" spans="2:5" x14ac:dyDescent="0.2">
      <c r="B903" s="270" t="s">
        <v>154</v>
      </c>
      <c r="C903" s="99">
        <v>15470138.058417454</v>
      </c>
      <c r="D903" s="99">
        <v>7425666.2680403786</v>
      </c>
      <c r="E903" s="243">
        <v>8044471.7903770758</v>
      </c>
    </row>
    <row r="904" spans="2:5" x14ac:dyDescent="0.2">
      <c r="B904" s="270" t="s">
        <v>155</v>
      </c>
      <c r="C904" s="99">
        <v>1113103.084679069</v>
      </c>
      <c r="D904" s="99">
        <v>604423.44211947103</v>
      </c>
      <c r="E904" s="243">
        <v>508679.64255959797</v>
      </c>
    </row>
    <row r="905" spans="2:5" x14ac:dyDescent="0.2">
      <c r="B905" s="393" t="s">
        <v>71</v>
      </c>
      <c r="C905" s="250">
        <f>SUM(C906:C909)</f>
        <v>5091968.5316266892</v>
      </c>
      <c r="D905" s="250">
        <f t="shared" ref="D905:E905" si="131">SUM(D906:D909)</f>
        <v>2494158.1148170829</v>
      </c>
      <c r="E905" s="251">
        <f t="shared" si="131"/>
        <v>2597810.4168096068</v>
      </c>
    </row>
    <row r="906" spans="2:5" x14ac:dyDescent="0.2">
      <c r="B906" s="270" t="s">
        <v>156</v>
      </c>
      <c r="C906" s="99">
        <v>3522067.1296938742</v>
      </c>
      <c r="D906" s="99">
        <v>1722290.8264203044</v>
      </c>
      <c r="E906" s="243">
        <v>1799776.3032735698</v>
      </c>
    </row>
    <row r="907" spans="2:5" x14ac:dyDescent="0.2">
      <c r="B907" s="270" t="s">
        <v>157</v>
      </c>
      <c r="C907" s="99">
        <v>153253.21169328247</v>
      </c>
      <c r="D907" s="99">
        <v>89959.635263956821</v>
      </c>
      <c r="E907" s="243">
        <v>63293.576429325651</v>
      </c>
    </row>
    <row r="908" spans="2:5" x14ac:dyDescent="0.2">
      <c r="B908" s="270" t="s">
        <v>158</v>
      </c>
      <c r="C908" s="99">
        <v>1226121.3205381422</v>
      </c>
      <c r="D908" s="99">
        <v>570943.39290858584</v>
      </c>
      <c r="E908" s="243">
        <v>655177.92762955639</v>
      </c>
    </row>
    <row r="909" spans="2:5" x14ac:dyDescent="0.2">
      <c r="B909" s="270" t="s">
        <v>159</v>
      </c>
      <c r="C909" s="99">
        <v>190526.86970139036</v>
      </c>
      <c r="D909" s="99">
        <v>110964.26022423564</v>
      </c>
      <c r="E909" s="243">
        <v>79562.609477154721</v>
      </c>
    </row>
    <row r="910" spans="2:5" x14ac:dyDescent="0.2">
      <c r="B910" s="393" t="s">
        <v>72</v>
      </c>
      <c r="C910" s="250">
        <f>+C911</f>
        <v>5567419.9215640556</v>
      </c>
      <c r="D910" s="250">
        <f t="shared" ref="D910:E910" si="132">+D911</f>
        <v>2880314.3748606001</v>
      </c>
      <c r="E910" s="251">
        <f t="shared" si="132"/>
        <v>2687105.5467034555</v>
      </c>
    </row>
    <row r="911" spans="2:5" x14ac:dyDescent="0.2">
      <c r="B911" s="270" t="s">
        <v>160</v>
      </c>
      <c r="C911" s="99">
        <v>5567419.9215640556</v>
      </c>
      <c r="D911" s="99">
        <v>2880314.3748606001</v>
      </c>
      <c r="E911" s="243">
        <v>2687105.5467034555</v>
      </c>
    </row>
    <row r="912" spans="2:5" x14ac:dyDescent="0.2">
      <c r="B912" s="398" t="s">
        <v>73</v>
      </c>
      <c r="C912" s="250">
        <f>+C913</f>
        <v>7105979.8111693151</v>
      </c>
      <c r="D912" s="250">
        <f t="shared" ref="D912:E912" si="133">+D913</f>
        <v>3564518.3889922695</v>
      </c>
      <c r="E912" s="251">
        <f t="shared" si="133"/>
        <v>3541461.4221770456</v>
      </c>
    </row>
    <row r="913" spans="2:5" x14ac:dyDescent="0.2">
      <c r="B913" s="270" t="s">
        <v>161</v>
      </c>
      <c r="C913" s="99">
        <v>7105979.8111693151</v>
      </c>
      <c r="D913" s="99">
        <v>3564518.3889922695</v>
      </c>
      <c r="E913" s="243">
        <v>3541461.4221770456</v>
      </c>
    </row>
    <row r="914" spans="2:5" x14ac:dyDescent="0.2">
      <c r="B914" s="393" t="s">
        <v>74</v>
      </c>
      <c r="C914" s="250">
        <f>+C915</f>
        <v>10208451.52191967</v>
      </c>
      <c r="D914" s="250">
        <f t="shared" ref="D914:E914" si="134">+D915</f>
        <v>4399256.4290964454</v>
      </c>
      <c r="E914" s="251">
        <f t="shared" si="134"/>
        <v>5809195.0928232241</v>
      </c>
    </row>
    <row r="915" spans="2:5" x14ac:dyDescent="0.2">
      <c r="B915" s="270" t="s">
        <v>162</v>
      </c>
      <c r="C915" s="99">
        <v>10208451.52191967</v>
      </c>
      <c r="D915" s="99">
        <v>4399256.4290964454</v>
      </c>
      <c r="E915" s="243">
        <v>5809195.0928232241</v>
      </c>
    </row>
    <row r="916" spans="2:5" x14ac:dyDescent="0.2">
      <c r="B916" s="393" t="s">
        <v>85</v>
      </c>
      <c r="C916" s="250">
        <f>+C917</f>
        <v>8720042.8652454037</v>
      </c>
      <c r="D916" s="250">
        <f t="shared" ref="D916:E916" si="135">+D917</f>
        <v>924324.5437160125</v>
      </c>
      <c r="E916" s="251">
        <f t="shared" si="135"/>
        <v>7795718.3215293912</v>
      </c>
    </row>
    <row r="917" spans="2:5" x14ac:dyDescent="0.2">
      <c r="B917" s="270" t="s">
        <v>163</v>
      </c>
      <c r="C917" s="99">
        <v>8720042.8652454037</v>
      </c>
      <c r="D917" s="99">
        <v>924324.5437160125</v>
      </c>
      <c r="E917" s="243">
        <v>7795718.3215293912</v>
      </c>
    </row>
    <row r="918" spans="2:5" x14ac:dyDescent="0.2">
      <c r="B918" s="393" t="s">
        <v>106</v>
      </c>
      <c r="C918" s="250">
        <f>+C919</f>
        <v>6616395.554313723</v>
      </c>
      <c r="D918" s="250">
        <f t="shared" ref="D918:E918" si="136">+D919</f>
        <v>2250165.1083961506</v>
      </c>
      <c r="E918" s="251">
        <f t="shared" si="136"/>
        <v>4366230.4459175728</v>
      </c>
    </row>
    <row r="919" spans="2:5" x14ac:dyDescent="0.2">
      <c r="B919" s="267" t="s">
        <v>164</v>
      </c>
      <c r="C919" s="99">
        <v>6616395.554313723</v>
      </c>
      <c r="D919" s="99">
        <v>2250165.1083961506</v>
      </c>
      <c r="E919" s="243">
        <v>4366230.4459175728</v>
      </c>
    </row>
    <row r="920" spans="2:5" x14ac:dyDescent="0.2">
      <c r="B920" s="393" t="s">
        <v>107</v>
      </c>
      <c r="C920" s="250">
        <f>+C921</f>
        <v>7029089.439016751</v>
      </c>
      <c r="D920" s="250">
        <f t="shared" ref="D920:E920" si="137">+D921</f>
        <v>1712492.7170157253</v>
      </c>
      <c r="E920" s="251">
        <f t="shared" si="137"/>
        <v>5316596.7220010255</v>
      </c>
    </row>
    <row r="921" spans="2:5" x14ac:dyDescent="0.2">
      <c r="B921" s="267" t="s">
        <v>165</v>
      </c>
      <c r="C921" s="99">
        <v>7029089.439016751</v>
      </c>
      <c r="D921" s="99">
        <v>1712492.7170157253</v>
      </c>
      <c r="E921" s="243">
        <v>5316596.7220010255</v>
      </c>
    </row>
    <row r="922" spans="2:5" ht="22.5" x14ac:dyDescent="0.2">
      <c r="B922" s="393" t="s">
        <v>77</v>
      </c>
      <c r="C922" s="250">
        <f>+C923</f>
        <v>5897151.3410086017</v>
      </c>
      <c r="D922" s="250">
        <f t="shared" ref="D922:E922" si="138">+D923</f>
        <v>2228491.5664010919</v>
      </c>
      <c r="E922" s="251">
        <f t="shared" si="138"/>
        <v>3668659.7746075098</v>
      </c>
    </row>
    <row r="923" spans="2:5" ht="22.5" x14ac:dyDescent="0.2">
      <c r="B923" s="267" t="s">
        <v>166</v>
      </c>
      <c r="C923" s="99">
        <v>5897151.3410086017</v>
      </c>
      <c r="D923" s="99">
        <v>2228491.5664010919</v>
      </c>
      <c r="E923" s="243">
        <v>3668659.7746075098</v>
      </c>
    </row>
    <row r="924" spans="2:5" x14ac:dyDescent="0.2">
      <c r="B924" s="393" t="s">
        <v>78</v>
      </c>
      <c r="C924" s="250">
        <f>+C925+C926</f>
        <v>4227501.9462286187</v>
      </c>
      <c r="D924" s="250">
        <f t="shared" ref="D924:E924" si="139">+D925+D926</f>
        <v>1183580.7020418409</v>
      </c>
      <c r="E924" s="251">
        <f t="shared" si="139"/>
        <v>3043921.2441867776</v>
      </c>
    </row>
    <row r="925" spans="2:5" x14ac:dyDescent="0.2">
      <c r="B925" s="267" t="s">
        <v>167</v>
      </c>
      <c r="C925" s="99">
        <v>1447644.7935809209</v>
      </c>
      <c r="D925" s="99">
        <v>340369.60574316885</v>
      </c>
      <c r="E925" s="243">
        <v>1107275.187837752</v>
      </c>
    </row>
    <row r="926" spans="2:5" x14ac:dyDescent="0.2">
      <c r="B926" s="267" t="s">
        <v>168</v>
      </c>
      <c r="C926" s="99">
        <v>2779857.1526476978</v>
      </c>
      <c r="D926" s="99">
        <v>843211.09629867203</v>
      </c>
      <c r="E926" s="243">
        <v>1936646.0563490258</v>
      </c>
    </row>
    <row r="927" spans="2:5" ht="22.5" x14ac:dyDescent="0.2">
      <c r="B927" s="393" t="s">
        <v>79</v>
      </c>
      <c r="C927" s="250">
        <f>+C928</f>
        <v>7766750.6061887583</v>
      </c>
      <c r="D927" s="250">
        <f t="shared" ref="D927:E927" si="140">+D928</f>
        <v>3918910.1443541879</v>
      </c>
      <c r="E927" s="251">
        <f t="shared" si="140"/>
        <v>3847840.4618345704</v>
      </c>
    </row>
    <row r="928" spans="2:5" x14ac:dyDescent="0.2">
      <c r="B928" s="267" t="s">
        <v>169</v>
      </c>
      <c r="C928" s="99">
        <v>7766750.6061887583</v>
      </c>
      <c r="D928" s="99">
        <v>3918910.1443541879</v>
      </c>
      <c r="E928" s="243">
        <v>3847840.4618345704</v>
      </c>
    </row>
    <row r="929" spans="2:5" ht="22.5" x14ac:dyDescent="0.2">
      <c r="B929" s="393" t="s">
        <v>108</v>
      </c>
      <c r="C929" s="250">
        <f>+C930</f>
        <v>3254790.1842418592</v>
      </c>
      <c r="D929" s="250">
        <f t="shared" ref="D929:E929" si="141">+D930</f>
        <v>1415833.7301452088</v>
      </c>
      <c r="E929" s="251">
        <f t="shared" si="141"/>
        <v>1838956.4540966505</v>
      </c>
    </row>
    <row r="930" spans="2:5" ht="22.5" x14ac:dyDescent="0.2">
      <c r="B930" s="267" t="s">
        <v>170</v>
      </c>
      <c r="C930" s="99">
        <v>3254790.1842418592</v>
      </c>
      <c r="D930" s="99">
        <v>1415833.7301452088</v>
      </c>
      <c r="E930" s="243">
        <v>1838956.4540966505</v>
      </c>
    </row>
    <row r="931" spans="2:5" x14ac:dyDescent="0.2">
      <c r="B931" s="393" t="s">
        <v>109</v>
      </c>
      <c r="C931" s="250">
        <f>+C932</f>
        <v>223067.09306808971</v>
      </c>
      <c r="D931" s="250">
        <f t="shared" ref="D931:E931" si="142">+D932</f>
        <v>0</v>
      </c>
      <c r="E931" s="251">
        <f t="shared" si="142"/>
        <v>223067.09306808971</v>
      </c>
    </row>
    <row r="932" spans="2:5" x14ac:dyDescent="0.2">
      <c r="B932" s="267" t="s">
        <v>171</v>
      </c>
      <c r="C932" s="99">
        <v>223067.09306808971</v>
      </c>
      <c r="D932" s="99">
        <v>0</v>
      </c>
      <c r="E932" s="243">
        <v>223067.09306808971</v>
      </c>
    </row>
    <row r="933" spans="2:5" x14ac:dyDescent="0.2">
      <c r="B933" s="393" t="s">
        <v>81</v>
      </c>
      <c r="C933" s="250">
        <f t="shared" ref="C933:E933" si="143">+C931+C929+C927+C924+C922+C920+C918+C916+C914+C912+C910+C905+C902+C898+C894+C891+C870+C868+C862</f>
        <v>124941349.98620652</v>
      </c>
      <c r="D933" s="250">
        <f t="shared" si="143"/>
        <v>58057981.867227323</v>
      </c>
      <c r="E933" s="251">
        <f t="shared" si="143"/>
        <v>66883368.118979216</v>
      </c>
    </row>
    <row r="934" spans="2:5" x14ac:dyDescent="0.2">
      <c r="B934" s="267" t="s">
        <v>59</v>
      </c>
      <c r="C934" s="99"/>
      <c r="D934" s="99"/>
      <c r="E934" s="243">
        <v>7230822.0116467532</v>
      </c>
    </row>
    <row r="935" spans="2:5" x14ac:dyDescent="0.2">
      <c r="B935" s="393" t="s">
        <v>82</v>
      </c>
      <c r="C935" s="250"/>
      <c r="D935" s="250"/>
      <c r="E935" s="251">
        <f>+E933+E934</f>
        <v>74114190.130625963</v>
      </c>
    </row>
    <row r="936" spans="2:5" x14ac:dyDescent="0.2">
      <c r="B936" s="399"/>
      <c r="C936" s="260"/>
      <c r="D936" s="260"/>
      <c r="E936" s="261"/>
    </row>
    <row r="937" spans="2:5" x14ac:dyDescent="0.2">
      <c r="B937" s="350" t="s">
        <v>26</v>
      </c>
      <c r="C937" s="63"/>
      <c r="D937" s="63"/>
      <c r="E937" s="351"/>
    </row>
    <row r="938" spans="2:5" x14ac:dyDescent="0.2">
      <c r="B938" s="215"/>
      <c r="C938" s="158"/>
      <c r="D938" s="158"/>
      <c r="E938" s="197"/>
    </row>
    <row r="939" spans="2:5" x14ac:dyDescent="0.2">
      <c r="B939" s="190"/>
      <c r="C939" s="21"/>
      <c r="D939" s="21"/>
      <c r="E939" s="191"/>
    </row>
    <row r="940" spans="2:5" x14ac:dyDescent="0.2">
      <c r="B940" s="367" t="s">
        <v>203</v>
      </c>
      <c r="C940" s="117"/>
      <c r="D940" s="117"/>
      <c r="E940" s="291"/>
    </row>
    <row r="941" spans="2:5" ht="19.5" customHeight="1" x14ac:dyDescent="0.2">
      <c r="B941" s="323" t="s">
        <v>245</v>
      </c>
      <c r="C941" s="324"/>
      <c r="D941" s="324"/>
      <c r="E941" s="325"/>
    </row>
    <row r="942" spans="2:5" x14ac:dyDescent="0.2">
      <c r="B942" s="339" t="s">
        <v>25</v>
      </c>
      <c r="C942" s="21"/>
      <c r="D942" s="21"/>
      <c r="E942" s="382"/>
    </row>
    <row r="943" spans="2:5" x14ac:dyDescent="0.2">
      <c r="B943" s="338"/>
      <c r="C943" s="143"/>
      <c r="D943" s="143"/>
      <c r="E943" s="385"/>
    </row>
    <row r="944" spans="2:5" ht="24" x14ac:dyDescent="0.2">
      <c r="B944" s="343" t="s">
        <v>98</v>
      </c>
      <c r="C944" s="112" t="s">
        <v>54</v>
      </c>
      <c r="D944" s="112" t="s">
        <v>99</v>
      </c>
      <c r="E944" s="352" t="s">
        <v>100</v>
      </c>
    </row>
    <row r="945" spans="2:5" x14ac:dyDescent="0.2">
      <c r="B945" s="346"/>
      <c r="C945" s="353"/>
      <c r="D945" s="353"/>
      <c r="E945" s="354"/>
    </row>
    <row r="946" spans="2:5" x14ac:dyDescent="0.2">
      <c r="B946" s="393" t="s">
        <v>65</v>
      </c>
      <c r="C946" s="250">
        <f>SUM(C947:C951)</f>
        <v>894419.87786951871</v>
      </c>
      <c r="D946" s="250">
        <f t="shared" ref="D946:E946" si="144">SUM(D947:D951)</f>
        <v>540006.66081675526</v>
      </c>
      <c r="E946" s="251">
        <f t="shared" si="144"/>
        <v>354413.21705276362</v>
      </c>
    </row>
    <row r="947" spans="2:5" x14ac:dyDescent="0.2">
      <c r="B947" s="270" t="s">
        <v>120</v>
      </c>
      <c r="C947" s="99">
        <v>55308.510618228509</v>
      </c>
      <c r="D947" s="99">
        <v>19666.693432259617</v>
      </c>
      <c r="E947" s="243">
        <v>35641.817185968888</v>
      </c>
    </row>
    <row r="948" spans="2:5" x14ac:dyDescent="0.2">
      <c r="B948" s="270" t="s">
        <v>121</v>
      </c>
      <c r="C948" s="99">
        <v>749864.70376155188</v>
      </c>
      <c r="D948" s="99">
        <v>479853.9872483472</v>
      </c>
      <c r="E948" s="243">
        <v>270010.71651320468</v>
      </c>
    </row>
    <row r="949" spans="2:5" x14ac:dyDescent="0.2">
      <c r="B949" s="270" t="s">
        <v>122</v>
      </c>
      <c r="C949" s="99">
        <v>72787.658579932118</v>
      </c>
      <c r="D949" s="99">
        <v>33482.322946768778</v>
      </c>
      <c r="E949" s="243">
        <v>39305.33563316334</v>
      </c>
    </row>
    <row r="950" spans="2:5" x14ac:dyDescent="0.2">
      <c r="B950" s="270" t="s">
        <v>123</v>
      </c>
      <c r="C950" s="99">
        <v>16399.286909806237</v>
      </c>
      <c r="D950" s="99">
        <v>6975.9819376865098</v>
      </c>
      <c r="E950" s="243">
        <v>9423.3049721197276</v>
      </c>
    </row>
    <row r="951" spans="2:5" x14ac:dyDescent="0.2">
      <c r="B951" s="270" t="s">
        <v>124</v>
      </c>
      <c r="C951" s="99">
        <v>59.717999999999996</v>
      </c>
      <c r="D951" s="99">
        <v>27.675251693072823</v>
      </c>
      <c r="E951" s="243">
        <v>32.042748306927173</v>
      </c>
    </row>
    <row r="952" spans="2:5" x14ac:dyDescent="0.2">
      <c r="B952" s="393" t="s">
        <v>66</v>
      </c>
      <c r="C952" s="250">
        <f>+C953</f>
        <v>85752.283758532154</v>
      </c>
      <c r="D952" s="250">
        <f t="shared" ref="D952:E952" si="145">+D953</f>
        <v>36607.700084051743</v>
      </c>
      <c r="E952" s="251">
        <f t="shared" si="145"/>
        <v>49144.583674480411</v>
      </c>
    </row>
    <row r="953" spans="2:5" x14ac:dyDescent="0.2">
      <c r="B953" s="270" t="s">
        <v>125</v>
      </c>
      <c r="C953" s="99">
        <v>85752.283758532154</v>
      </c>
      <c r="D953" s="99">
        <v>36607.700084051743</v>
      </c>
      <c r="E953" s="243">
        <v>49144.583674480411</v>
      </c>
    </row>
    <row r="954" spans="2:5" x14ac:dyDescent="0.2">
      <c r="B954" s="393" t="s">
        <v>67</v>
      </c>
      <c r="C954" s="250">
        <f t="shared" ref="C954:E954" si="146">SUM(C955:C974)</f>
        <v>27488036.096912365</v>
      </c>
      <c r="D954" s="250">
        <f t="shared" si="146"/>
        <v>18059894.462444108</v>
      </c>
      <c r="E954" s="251">
        <f t="shared" si="146"/>
        <v>9428141.6344682705</v>
      </c>
    </row>
    <row r="955" spans="2:5" x14ac:dyDescent="0.2">
      <c r="B955" s="390" t="s">
        <v>126</v>
      </c>
      <c r="C955" s="99">
        <v>8474339.3153714351</v>
      </c>
      <c r="D955" s="99">
        <v>6326941.7328563128</v>
      </c>
      <c r="E955" s="243">
        <v>2147397.5825151224</v>
      </c>
    </row>
    <row r="956" spans="2:5" x14ac:dyDescent="0.2">
      <c r="B956" s="378" t="s">
        <v>127</v>
      </c>
      <c r="C956" s="99">
        <v>219250.6902916574</v>
      </c>
      <c r="D956" s="99">
        <v>111447.69723076012</v>
      </c>
      <c r="E956" s="243">
        <v>107802.99306089728</v>
      </c>
    </row>
    <row r="957" spans="2:5" x14ac:dyDescent="0.2">
      <c r="B957" s="378" t="s">
        <v>128</v>
      </c>
      <c r="C957" s="99">
        <v>438169.71938833367</v>
      </c>
      <c r="D957" s="99">
        <v>257520.79999138913</v>
      </c>
      <c r="E957" s="243">
        <v>180648.91939694455</v>
      </c>
    </row>
    <row r="958" spans="2:5" x14ac:dyDescent="0.2">
      <c r="B958" s="378" t="s">
        <v>129</v>
      </c>
      <c r="C958" s="99">
        <v>5897352.1436313828</v>
      </c>
      <c r="D958" s="99">
        <v>3271013.843802006</v>
      </c>
      <c r="E958" s="243">
        <v>2626338.2998293769</v>
      </c>
    </row>
    <row r="959" spans="2:5" ht="45" x14ac:dyDescent="0.2">
      <c r="B959" s="378" t="s">
        <v>130</v>
      </c>
      <c r="C959" s="99">
        <v>602565.82962874242</v>
      </c>
      <c r="D959" s="99">
        <v>368469.61870664096</v>
      </c>
      <c r="E959" s="243">
        <v>234096.21092210145</v>
      </c>
    </row>
    <row r="960" spans="2:5" ht="33.75" x14ac:dyDescent="0.2">
      <c r="B960" s="378" t="s">
        <v>131</v>
      </c>
      <c r="C960" s="99">
        <v>564513.44228525832</v>
      </c>
      <c r="D960" s="99">
        <v>343476.32494092302</v>
      </c>
      <c r="E960" s="243">
        <v>221037.1173443353</v>
      </c>
    </row>
    <row r="961" spans="2:5" x14ac:dyDescent="0.2">
      <c r="B961" s="378" t="s">
        <v>132</v>
      </c>
      <c r="C961" s="99">
        <v>557915.55240035208</v>
      </c>
      <c r="D961" s="99">
        <v>390898.89070810488</v>
      </c>
      <c r="E961" s="243">
        <v>167016.6616922472</v>
      </c>
    </row>
    <row r="962" spans="2:5" ht="22.5" x14ac:dyDescent="0.2">
      <c r="B962" s="378" t="s">
        <v>133</v>
      </c>
      <c r="C962" s="99">
        <v>602608.79322633066</v>
      </c>
      <c r="D962" s="99">
        <v>326892.3495205628</v>
      </c>
      <c r="E962" s="243">
        <v>275716.44370576786</v>
      </c>
    </row>
    <row r="963" spans="2:5" ht="22.5" x14ac:dyDescent="0.2">
      <c r="B963" s="378" t="s">
        <v>134</v>
      </c>
      <c r="C963" s="99">
        <v>2804608.6312048258</v>
      </c>
      <c r="D963" s="99">
        <v>2101212.1734215869</v>
      </c>
      <c r="E963" s="243">
        <v>703396.45778323896</v>
      </c>
    </row>
    <row r="964" spans="2:5" x14ac:dyDescent="0.2">
      <c r="B964" s="378" t="s">
        <v>135</v>
      </c>
      <c r="C964" s="99">
        <v>1523753.17286655</v>
      </c>
      <c r="D964" s="99">
        <v>956419.81629835186</v>
      </c>
      <c r="E964" s="243">
        <v>567333.35656819819</v>
      </c>
    </row>
    <row r="965" spans="2:5" ht="22.5" x14ac:dyDescent="0.2">
      <c r="B965" s="378" t="s">
        <v>136</v>
      </c>
      <c r="C965" s="99">
        <v>488144.43270149111</v>
      </c>
      <c r="D965" s="99">
        <v>286787.69182121393</v>
      </c>
      <c r="E965" s="243">
        <v>201356.74088027718</v>
      </c>
    </row>
    <row r="966" spans="2:5" x14ac:dyDescent="0.2">
      <c r="B966" s="378" t="s">
        <v>137</v>
      </c>
      <c r="C966" s="99">
        <v>858206.96210192272</v>
      </c>
      <c r="D966" s="99">
        <v>661212.50275276031</v>
      </c>
      <c r="E966" s="243">
        <v>196994.45934916241</v>
      </c>
    </row>
    <row r="967" spans="2:5" x14ac:dyDescent="0.2">
      <c r="B967" s="378" t="s">
        <v>138</v>
      </c>
      <c r="C967" s="99">
        <v>556455.06637892139</v>
      </c>
      <c r="D967" s="99">
        <v>284431.85408595315</v>
      </c>
      <c r="E967" s="243">
        <v>272023.21229296824</v>
      </c>
    </row>
    <row r="968" spans="2:5" x14ac:dyDescent="0.2">
      <c r="B968" s="378" t="s">
        <v>139</v>
      </c>
      <c r="C968" s="99">
        <v>1145229.7414233361</v>
      </c>
      <c r="D968" s="99">
        <v>813267.76401860942</v>
      </c>
      <c r="E968" s="243">
        <v>331961.97740472667</v>
      </c>
    </row>
    <row r="969" spans="2:5" ht="22.5" x14ac:dyDescent="0.2">
      <c r="B969" s="378" t="s">
        <v>140</v>
      </c>
      <c r="C969" s="99">
        <v>831680.46987813676</v>
      </c>
      <c r="D969" s="99">
        <v>451302.6825286728</v>
      </c>
      <c r="E969" s="243">
        <v>380377.78734946396</v>
      </c>
    </row>
    <row r="970" spans="2:5" ht="45" x14ac:dyDescent="0.2">
      <c r="B970" s="378" t="s">
        <v>141</v>
      </c>
      <c r="C970" s="99">
        <v>1493855.9461319386</v>
      </c>
      <c r="D970" s="99">
        <v>860694.26170860103</v>
      </c>
      <c r="E970" s="243">
        <v>633161.68442333757</v>
      </c>
    </row>
    <row r="971" spans="2:5" x14ac:dyDescent="0.2">
      <c r="B971" s="378" t="s">
        <v>142</v>
      </c>
      <c r="C971" s="99">
        <v>137034.80531578459</v>
      </c>
      <c r="D971" s="99">
        <v>90392.928661590922</v>
      </c>
      <c r="E971" s="243">
        <v>46641.876654193664</v>
      </c>
    </row>
    <row r="972" spans="2:5" x14ac:dyDescent="0.2">
      <c r="B972" s="378" t="s">
        <v>143</v>
      </c>
      <c r="C972" s="99">
        <v>117719.77411149038</v>
      </c>
      <c r="D972" s="99">
        <v>61177.685717007698</v>
      </c>
      <c r="E972" s="243">
        <v>56542.088394482678</v>
      </c>
    </row>
    <row r="973" spans="2:5" x14ac:dyDescent="0.2">
      <c r="B973" s="378" t="s">
        <v>144</v>
      </c>
      <c r="C973" s="99">
        <v>19093.867177383392</v>
      </c>
      <c r="D973" s="99">
        <v>13712.670770477844</v>
      </c>
      <c r="E973" s="243">
        <v>5381.1964069055484</v>
      </c>
    </row>
    <row r="974" spans="2:5" x14ac:dyDescent="0.2">
      <c r="B974" s="269" t="s">
        <v>145</v>
      </c>
      <c r="C974" s="99">
        <v>155537.74139709902</v>
      </c>
      <c r="D974" s="99">
        <v>82621.172902576145</v>
      </c>
      <c r="E974" s="243">
        <v>72916.568494522871</v>
      </c>
    </row>
    <row r="975" spans="2:5" x14ac:dyDescent="0.2">
      <c r="B975" s="398" t="s">
        <v>104</v>
      </c>
      <c r="C975" s="250">
        <f>+C976+C977</f>
        <v>2681014.2378516081</v>
      </c>
      <c r="D975" s="250">
        <f t="shared" ref="D975:E975" si="147">+D976+D977</f>
        <v>1353936.7146276953</v>
      </c>
      <c r="E975" s="251">
        <f t="shared" si="147"/>
        <v>1327077.5232239128</v>
      </c>
    </row>
    <row r="976" spans="2:5" ht="22.5" x14ac:dyDescent="0.2">
      <c r="B976" s="270" t="s">
        <v>146</v>
      </c>
      <c r="C976" s="99">
        <v>1986942.8566954783</v>
      </c>
      <c r="D976" s="99">
        <v>872183.61923043244</v>
      </c>
      <c r="E976" s="243">
        <v>1114759.2374650459</v>
      </c>
    </row>
    <row r="977" spans="2:5" x14ac:dyDescent="0.2">
      <c r="B977" s="270" t="s">
        <v>147</v>
      </c>
      <c r="C977" s="99">
        <v>694071.38115612988</v>
      </c>
      <c r="D977" s="99">
        <v>481753.09539726295</v>
      </c>
      <c r="E977" s="243">
        <v>212318.28575886693</v>
      </c>
    </row>
    <row r="978" spans="2:5" ht="22.5" x14ac:dyDescent="0.2">
      <c r="B978" s="271" t="s">
        <v>105</v>
      </c>
      <c r="C978" s="250">
        <f>+C979+C980+C981</f>
        <v>980020.59850398032</v>
      </c>
      <c r="D978" s="250">
        <f t="shared" ref="D978:E978" si="148">+D979+D980+D981</f>
        <v>396663.6318507145</v>
      </c>
      <c r="E978" s="251">
        <f t="shared" si="148"/>
        <v>583356.96665326576</v>
      </c>
    </row>
    <row r="979" spans="2:5" x14ac:dyDescent="0.2">
      <c r="B979" s="270" t="s">
        <v>148</v>
      </c>
      <c r="C979" s="99">
        <v>323824.78413099388</v>
      </c>
      <c r="D979" s="99">
        <v>129226.87184319533</v>
      </c>
      <c r="E979" s="243">
        <v>194597.91228779854</v>
      </c>
    </row>
    <row r="980" spans="2:5" x14ac:dyDescent="0.2">
      <c r="B980" s="270" t="s">
        <v>149</v>
      </c>
      <c r="C980" s="99">
        <v>313683.21471840976</v>
      </c>
      <c r="D980" s="99">
        <v>46586.283490604786</v>
      </c>
      <c r="E980" s="243">
        <v>267096.93122780498</v>
      </c>
    </row>
    <row r="981" spans="2:5" ht="22.5" x14ac:dyDescent="0.2">
      <c r="B981" s="270" t="s">
        <v>150</v>
      </c>
      <c r="C981" s="99">
        <v>342512.59965457668</v>
      </c>
      <c r="D981" s="99">
        <v>220850.47651691438</v>
      </c>
      <c r="E981" s="243">
        <v>121662.1231376623</v>
      </c>
    </row>
    <row r="982" spans="2:5" x14ac:dyDescent="0.2">
      <c r="B982" s="271" t="s">
        <v>69</v>
      </c>
      <c r="C982" s="250">
        <f>+C983+C984+C985</f>
        <v>9049631.4878715649</v>
      </c>
      <c r="D982" s="250">
        <f t="shared" ref="D982:E982" si="149">+D983+D984+D985</f>
        <v>5645239.4535930566</v>
      </c>
      <c r="E982" s="251">
        <f t="shared" si="149"/>
        <v>3404392.0342785069</v>
      </c>
    </row>
    <row r="983" spans="2:5" x14ac:dyDescent="0.2">
      <c r="B983" s="270" t="s">
        <v>151</v>
      </c>
      <c r="C983" s="99">
        <v>4048875.8552208864</v>
      </c>
      <c r="D983" s="99">
        <v>2335445.6291368683</v>
      </c>
      <c r="E983" s="243">
        <v>1713430.2260840181</v>
      </c>
    </row>
    <row r="984" spans="2:5" x14ac:dyDescent="0.2">
      <c r="B984" s="270" t="s">
        <v>152</v>
      </c>
      <c r="C984" s="99">
        <v>1071487.6447989205</v>
      </c>
      <c r="D984" s="99">
        <v>691044.712565972</v>
      </c>
      <c r="E984" s="243">
        <v>380442.93223294849</v>
      </c>
    </row>
    <row r="985" spans="2:5" ht="22.5" x14ac:dyDescent="0.2">
      <c r="B985" s="270" t="s">
        <v>153</v>
      </c>
      <c r="C985" s="99">
        <v>3929267.9878517571</v>
      </c>
      <c r="D985" s="99">
        <v>2618749.1118902168</v>
      </c>
      <c r="E985" s="243">
        <v>1310518.8759615403</v>
      </c>
    </row>
    <row r="986" spans="2:5" ht="22.5" x14ac:dyDescent="0.2">
      <c r="B986" s="271" t="s">
        <v>70</v>
      </c>
      <c r="C986" s="250">
        <f>SUM(C987:C988)</f>
        <v>17090385.794916052</v>
      </c>
      <c r="D986" s="250">
        <f t="shared" ref="D986:E986" si="150">SUM(D987:D988)</f>
        <v>8275915.1498235753</v>
      </c>
      <c r="E986" s="251">
        <f t="shared" si="150"/>
        <v>8814470.645092478</v>
      </c>
    </row>
    <row r="987" spans="2:5" x14ac:dyDescent="0.2">
      <c r="B987" s="270" t="s">
        <v>154</v>
      </c>
      <c r="C987" s="99">
        <v>15939255.447934689</v>
      </c>
      <c r="D987" s="99">
        <v>7650842.6150086503</v>
      </c>
      <c r="E987" s="243">
        <v>8288412.8329260387</v>
      </c>
    </row>
    <row r="988" spans="2:5" x14ac:dyDescent="0.2">
      <c r="B988" s="270" t="s">
        <v>155</v>
      </c>
      <c r="C988" s="99">
        <v>1151130.3469813648</v>
      </c>
      <c r="D988" s="99">
        <v>625072.53481492493</v>
      </c>
      <c r="E988" s="243">
        <v>526057.81216643983</v>
      </c>
    </row>
    <row r="989" spans="2:5" x14ac:dyDescent="0.2">
      <c r="B989" s="393" t="s">
        <v>71</v>
      </c>
      <c r="C989" s="250">
        <f>SUM(C990:C993)</f>
        <v>5539836.4043099256</v>
      </c>
      <c r="D989" s="250">
        <f t="shared" ref="D989:E989" si="151">SUM(D990:D993)</f>
        <v>2712545.9551743176</v>
      </c>
      <c r="E989" s="251">
        <f t="shared" si="151"/>
        <v>2827290.4491356085</v>
      </c>
    </row>
    <row r="990" spans="2:5" x14ac:dyDescent="0.2">
      <c r="B990" s="270" t="s">
        <v>156</v>
      </c>
      <c r="C990" s="99">
        <v>3776754.3194316491</v>
      </c>
      <c r="D990" s="99">
        <v>1846832.8622020762</v>
      </c>
      <c r="E990" s="243">
        <v>1929921.4572295728</v>
      </c>
    </row>
    <row r="991" spans="2:5" x14ac:dyDescent="0.2">
      <c r="B991" s="270" t="s">
        <v>157</v>
      </c>
      <c r="C991" s="99">
        <v>189961.85224748295</v>
      </c>
      <c r="D991" s="99">
        <v>111507.60726927251</v>
      </c>
      <c r="E991" s="243">
        <v>78454.244978210438</v>
      </c>
    </row>
    <row r="992" spans="2:5" x14ac:dyDescent="0.2">
      <c r="B992" s="270" t="s">
        <v>158</v>
      </c>
      <c r="C992" s="99">
        <v>1387418.5297591016</v>
      </c>
      <c r="D992" s="99">
        <v>646051.43838232558</v>
      </c>
      <c r="E992" s="243">
        <v>741367.09137677599</v>
      </c>
    </row>
    <row r="993" spans="2:5" x14ac:dyDescent="0.2">
      <c r="B993" s="270" t="s">
        <v>159</v>
      </c>
      <c r="C993" s="99">
        <v>185701.70287169269</v>
      </c>
      <c r="D993" s="99">
        <v>108154.04732064325</v>
      </c>
      <c r="E993" s="243">
        <v>77547.655551049436</v>
      </c>
    </row>
    <row r="994" spans="2:5" x14ac:dyDescent="0.2">
      <c r="B994" s="393" t="s">
        <v>72</v>
      </c>
      <c r="C994" s="250">
        <f>+C995</f>
        <v>7561716.0632236907</v>
      </c>
      <c r="D994" s="250">
        <f t="shared" ref="D994:E994" si="152">+D995</f>
        <v>3912066.9506457513</v>
      </c>
      <c r="E994" s="251">
        <f t="shared" si="152"/>
        <v>3649649.1125779394</v>
      </c>
    </row>
    <row r="995" spans="2:5" x14ac:dyDescent="0.2">
      <c r="B995" s="270" t="s">
        <v>160</v>
      </c>
      <c r="C995" s="99">
        <v>7561716.0632236907</v>
      </c>
      <c r="D995" s="99">
        <v>3912066.9506457513</v>
      </c>
      <c r="E995" s="243">
        <v>3649649.1125779394</v>
      </c>
    </row>
    <row r="996" spans="2:5" x14ac:dyDescent="0.2">
      <c r="B996" s="398" t="s">
        <v>73</v>
      </c>
      <c r="C996" s="250">
        <f>+C997</f>
        <v>7600325.5068432167</v>
      </c>
      <c r="D996" s="250">
        <f t="shared" ref="D996:E996" si="153">+D997</f>
        <v>3964499.755457757</v>
      </c>
      <c r="E996" s="251">
        <f t="shared" si="153"/>
        <v>3635825.7513854597</v>
      </c>
    </row>
    <row r="997" spans="2:5" x14ac:dyDescent="0.2">
      <c r="B997" s="270" t="s">
        <v>161</v>
      </c>
      <c r="C997" s="99">
        <v>7600325.5068432167</v>
      </c>
      <c r="D997" s="99">
        <v>3964499.755457757</v>
      </c>
      <c r="E997" s="243">
        <v>3635825.7513854597</v>
      </c>
    </row>
    <row r="998" spans="2:5" x14ac:dyDescent="0.2">
      <c r="B998" s="393" t="s">
        <v>74</v>
      </c>
      <c r="C998" s="250">
        <f>+C999</f>
        <v>10600556.27385054</v>
      </c>
      <c r="D998" s="250">
        <f t="shared" ref="D998:E998" si="154">+D999</f>
        <v>4568231.0622332394</v>
      </c>
      <c r="E998" s="251">
        <f t="shared" si="154"/>
        <v>6032325.2116173003</v>
      </c>
    </row>
    <row r="999" spans="2:5" x14ac:dyDescent="0.2">
      <c r="B999" s="270" t="s">
        <v>162</v>
      </c>
      <c r="C999" s="99">
        <v>10600556.27385054</v>
      </c>
      <c r="D999" s="99">
        <v>4568231.0622332394</v>
      </c>
      <c r="E999" s="243">
        <v>6032325.2116173003</v>
      </c>
    </row>
    <row r="1000" spans="2:5" x14ac:dyDescent="0.2">
      <c r="B1000" s="393" t="s">
        <v>85</v>
      </c>
      <c r="C1000" s="250">
        <f>+C1001</f>
        <v>8900810.5195694715</v>
      </c>
      <c r="D1000" s="250">
        <f t="shared" ref="D1000:E1000" si="155">+D1001</f>
        <v>1032494.0202700585</v>
      </c>
      <c r="E1000" s="251">
        <f t="shared" si="155"/>
        <v>7868316.4992994126</v>
      </c>
    </row>
    <row r="1001" spans="2:5" x14ac:dyDescent="0.2">
      <c r="B1001" s="270" t="s">
        <v>163</v>
      </c>
      <c r="C1001" s="99">
        <v>8900810.5195694715</v>
      </c>
      <c r="D1001" s="99">
        <v>1032494.0202700585</v>
      </c>
      <c r="E1001" s="243">
        <v>7868316.4992994126</v>
      </c>
    </row>
    <row r="1002" spans="2:5" x14ac:dyDescent="0.2">
      <c r="B1002" s="393" t="s">
        <v>106</v>
      </c>
      <c r="C1002" s="250">
        <f>+C1003</f>
        <v>7369179.2833844163</v>
      </c>
      <c r="D1002" s="250">
        <f t="shared" ref="D1002:E1002" si="156">+D1003</f>
        <v>2506178.7743594628</v>
      </c>
      <c r="E1002" s="251">
        <f t="shared" si="156"/>
        <v>4863000.5090249535</v>
      </c>
    </row>
    <row r="1003" spans="2:5" x14ac:dyDescent="0.2">
      <c r="B1003" s="267" t="s">
        <v>164</v>
      </c>
      <c r="C1003" s="99">
        <v>7369179.2833844163</v>
      </c>
      <c r="D1003" s="99">
        <v>2506178.7743594628</v>
      </c>
      <c r="E1003" s="243">
        <v>4863000.5090249535</v>
      </c>
    </row>
    <row r="1004" spans="2:5" x14ac:dyDescent="0.2">
      <c r="B1004" s="393" t="s">
        <v>107</v>
      </c>
      <c r="C1004" s="250">
        <f>+C1005</f>
        <v>7600510.9737346042</v>
      </c>
      <c r="D1004" s="250">
        <f t="shared" ref="D1004:E1004" si="157">+D1005</f>
        <v>2003718.0119336951</v>
      </c>
      <c r="E1004" s="251">
        <f t="shared" si="157"/>
        <v>5596792.9618009087</v>
      </c>
    </row>
    <row r="1005" spans="2:5" x14ac:dyDescent="0.2">
      <c r="B1005" s="267" t="s">
        <v>165</v>
      </c>
      <c r="C1005" s="99">
        <v>7600510.9737346042</v>
      </c>
      <c r="D1005" s="99">
        <v>2003718.0119336951</v>
      </c>
      <c r="E1005" s="243">
        <v>5596792.9618009087</v>
      </c>
    </row>
    <row r="1006" spans="2:5" ht="22.5" x14ac:dyDescent="0.2">
      <c r="B1006" s="393" t="s">
        <v>77</v>
      </c>
      <c r="C1006" s="250">
        <f>+C1007</f>
        <v>5908575.9410930881</v>
      </c>
      <c r="D1006" s="250">
        <f t="shared" ref="D1006:E1006" si="158">+D1007</f>
        <v>2210846.8913069502</v>
      </c>
      <c r="E1006" s="251">
        <f t="shared" si="158"/>
        <v>3697729.0497861379</v>
      </c>
    </row>
    <row r="1007" spans="2:5" ht="22.5" x14ac:dyDescent="0.2">
      <c r="B1007" s="267" t="s">
        <v>166</v>
      </c>
      <c r="C1007" s="99">
        <v>5908575.9410930881</v>
      </c>
      <c r="D1007" s="99">
        <v>2210846.8913069502</v>
      </c>
      <c r="E1007" s="243">
        <v>3697729.0497861379</v>
      </c>
    </row>
    <row r="1008" spans="2:5" x14ac:dyDescent="0.2">
      <c r="B1008" s="393" t="s">
        <v>78</v>
      </c>
      <c r="C1008" s="250">
        <f>+C1009+C1010</f>
        <v>4231908.5282673845</v>
      </c>
      <c r="D1008" s="250">
        <f t="shared" ref="D1008:E1008" si="159">+D1009+D1010</f>
        <v>1158038.1924783771</v>
      </c>
      <c r="E1008" s="251">
        <f t="shared" si="159"/>
        <v>3073870.3357890071</v>
      </c>
    </row>
    <row r="1009" spans="2:5" x14ac:dyDescent="0.2">
      <c r="B1009" s="267" t="s">
        <v>167</v>
      </c>
      <c r="C1009" s="99">
        <v>1431839.2096155426</v>
      </c>
      <c r="D1009" s="99">
        <v>336653.40380834957</v>
      </c>
      <c r="E1009" s="243">
        <v>1095185.805807193</v>
      </c>
    </row>
    <row r="1010" spans="2:5" x14ac:dyDescent="0.2">
      <c r="B1010" s="267" t="s">
        <v>168</v>
      </c>
      <c r="C1010" s="99">
        <v>2800069.318651842</v>
      </c>
      <c r="D1010" s="99">
        <v>821384.78867002751</v>
      </c>
      <c r="E1010" s="243">
        <v>1978684.5299818143</v>
      </c>
    </row>
    <row r="1011" spans="2:5" ht="22.5" x14ac:dyDescent="0.2">
      <c r="B1011" s="393" t="s">
        <v>79</v>
      </c>
      <c r="C1011" s="250">
        <f>+C1012</f>
        <v>8043489.3354837336</v>
      </c>
      <c r="D1011" s="250">
        <f t="shared" ref="D1011:E1011" si="160">+D1012</f>
        <v>4058545.6584269064</v>
      </c>
      <c r="E1011" s="251">
        <f t="shared" si="160"/>
        <v>3984943.6770568271</v>
      </c>
    </row>
    <row r="1012" spans="2:5" x14ac:dyDescent="0.2">
      <c r="B1012" s="267" t="s">
        <v>169</v>
      </c>
      <c r="C1012" s="99">
        <v>8043489.3354837336</v>
      </c>
      <c r="D1012" s="99">
        <v>4058545.6584269064</v>
      </c>
      <c r="E1012" s="243">
        <v>3984943.6770568271</v>
      </c>
    </row>
    <row r="1013" spans="2:5" ht="22.5" x14ac:dyDescent="0.2">
      <c r="B1013" s="393" t="s">
        <v>108</v>
      </c>
      <c r="C1013" s="250">
        <f>+C1014</f>
        <v>3858666.6482867235</v>
      </c>
      <c r="D1013" s="250">
        <f t="shared" ref="D1013:E1013" si="161">+D1014</f>
        <v>1678519.9920047247</v>
      </c>
      <c r="E1013" s="251">
        <f t="shared" si="161"/>
        <v>2180146.6562819988</v>
      </c>
    </row>
    <row r="1014" spans="2:5" ht="22.5" x14ac:dyDescent="0.2">
      <c r="B1014" s="267" t="s">
        <v>170</v>
      </c>
      <c r="C1014" s="99">
        <v>3858666.6482867235</v>
      </c>
      <c r="D1014" s="99">
        <v>1678519.9920047247</v>
      </c>
      <c r="E1014" s="243">
        <v>2180146.6562819988</v>
      </c>
    </row>
    <row r="1015" spans="2:5" x14ac:dyDescent="0.2">
      <c r="B1015" s="393" t="s">
        <v>109</v>
      </c>
      <c r="C1015" s="250">
        <f>+C1016</f>
        <v>247628.28847371871</v>
      </c>
      <c r="D1015" s="250">
        <f t="shared" ref="D1015:E1015" si="162">+D1016</f>
        <v>0</v>
      </c>
      <c r="E1015" s="251">
        <f t="shared" si="162"/>
        <v>247628.28847371871</v>
      </c>
    </row>
    <row r="1016" spans="2:5" x14ac:dyDescent="0.2">
      <c r="B1016" s="267" t="s">
        <v>171</v>
      </c>
      <c r="C1016" s="99">
        <v>247628.28847371871</v>
      </c>
      <c r="D1016" s="99">
        <v>0</v>
      </c>
      <c r="E1016" s="243">
        <v>247628.28847371871</v>
      </c>
    </row>
    <row r="1017" spans="2:5" x14ac:dyDescent="0.2">
      <c r="B1017" s="393" t="s">
        <v>81</v>
      </c>
      <c r="C1017" s="250">
        <f t="shared" ref="C1017:E1017" si="163">+C1015+C1013+C1011+C1008+C1006+C1004+C1002+C1000+C998+C996+C994+C989+C986+C982+C978+C975+C954+C952+C946</f>
        <v>135732464.14420411</v>
      </c>
      <c r="D1017" s="250">
        <f t="shared" si="163"/>
        <v>64113949.037531205</v>
      </c>
      <c r="E1017" s="251">
        <f t="shared" si="163"/>
        <v>71618515.106672928</v>
      </c>
    </row>
    <row r="1018" spans="2:5" x14ac:dyDescent="0.2">
      <c r="B1018" s="267"/>
      <c r="C1018" s="99"/>
      <c r="D1018" s="99"/>
      <c r="E1018" s="243"/>
    </row>
    <row r="1019" spans="2:5" x14ac:dyDescent="0.2">
      <c r="B1019" s="267" t="s">
        <v>59</v>
      </c>
      <c r="C1019" s="99"/>
      <c r="D1019" s="99"/>
      <c r="E1019" s="243">
        <v>8445457.3108243234</v>
      </c>
    </row>
    <row r="1020" spans="2:5" x14ac:dyDescent="0.2">
      <c r="B1020" s="267"/>
      <c r="C1020" s="99"/>
      <c r="D1020" s="99"/>
      <c r="E1020" s="243"/>
    </row>
    <row r="1021" spans="2:5" x14ac:dyDescent="0.2">
      <c r="B1021" s="393" t="s">
        <v>82</v>
      </c>
      <c r="C1021" s="250"/>
      <c r="D1021" s="250"/>
      <c r="E1021" s="251">
        <f>+E1017+E1019</f>
        <v>80063972.417497247</v>
      </c>
    </row>
    <row r="1022" spans="2:5" x14ac:dyDescent="0.2">
      <c r="B1022" s="399"/>
      <c r="C1022" s="260"/>
      <c r="D1022" s="260"/>
      <c r="E1022" s="261"/>
    </row>
    <row r="1023" spans="2:5" x14ac:dyDescent="0.2">
      <c r="B1023" s="350" t="s">
        <v>26</v>
      </c>
      <c r="C1023" s="63"/>
      <c r="D1023" s="63"/>
      <c r="E1023" s="351"/>
    </row>
    <row r="1024" spans="2:5" x14ac:dyDescent="0.2">
      <c r="B1024" s="215" t="s">
        <v>28</v>
      </c>
      <c r="C1024" s="158"/>
      <c r="D1024" s="158"/>
      <c r="E1024" s="355"/>
    </row>
    <row r="1025" spans="2:5" x14ac:dyDescent="0.2">
      <c r="B1025" s="190"/>
      <c r="C1025" s="21"/>
      <c r="D1025" s="21"/>
      <c r="E1025" s="191"/>
    </row>
    <row r="1026" spans="2:5" x14ac:dyDescent="0.2">
      <c r="B1026" s="190"/>
      <c r="C1026" s="21"/>
      <c r="D1026" s="21"/>
      <c r="E1026" s="191"/>
    </row>
    <row r="1027" spans="2:5" x14ac:dyDescent="0.2">
      <c r="B1027" s="367" t="s">
        <v>204</v>
      </c>
      <c r="C1027" s="117"/>
      <c r="D1027" s="117"/>
      <c r="E1027" s="291"/>
    </row>
    <row r="1028" spans="2:5" ht="21.75" customHeight="1" x14ac:dyDescent="0.2">
      <c r="B1028" s="323" t="s">
        <v>245</v>
      </c>
      <c r="C1028" s="324"/>
      <c r="D1028" s="324"/>
      <c r="E1028" s="325"/>
    </row>
    <row r="1029" spans="2:5" x14ac:dyDescent="0.2">
      <c r="B1029" s="339" t="s">
        <v>201</v>
      </c>
      <c r="C1029" s="3"/>
      <c r="D1029" s="3"/>
      <c r="E1029" s="382"/>
    </row>
    <row r="1030" spans="2:5" x14ac:dyDescent="0.2">
      <c r="B1030" s="338"/>
      <c r="C1030" s="143"/>
      <c r="D1030" s="143"/>
      <c r="E1030" s="385"/>
    </row>
    <row r="1031" spans="2:5" ht="24" x14ac:dyDescent="0.2">
      <c r="B1031" s="343" t="s">
        <v>98</v>
      </c>
      <c r="C1031" s="112" t="s">
        <v>54</v>
      </c>
      <c r="D1031" s="112" t="s">
        <v>99</v>
      </c>
      <c r="E1031" s="352" t="s">
        <v>100</v>
      </c>
    </row>
    <row r="1032" spans="2:5" x14ac:dyDescent="0.2">
      <c r="B1032" s="346"/>
      <c r="C1032" s="353"/>
      <c r="D1032" s="353"/>
      <c r="E1032" s="354"/>
    </row>
    <row r="1033" spans="2:5" x14ac:dyDescent="0.2">
      <c r="B1033" s="393" t="s">
        <v>65</v>
      </c>
      <c r="C1033" s="250">
        <f>SUM(C1034:C1038)</f>
        <v>803220.56917214952</v>
      </c>
      <c r="D1033" s="250">
        <f t="shared" ref="D1033:E1033" si="164">SUM(D1034:D1038)</f>
        <v>486080.45452412404</v>
      </c>
      <c r="E1033" s="251">
        <f t="shared" si="164"/>
        <v>317140.11464802548</v>
      </c>
    </row>
    <row r="1034" spans="2:5" x14ac:dyDescent="0.2">
      <c r="B1034" s="270" t="s">
        <v>120</v>
      </c>
      <c r="C1034" s="99">
        <v>43256.673635590247</v>
      </c>
      <c r="D1034" s="99">
        <v>15331.739771847904</v>
      </c>
      <c r="E1034" s="243">
        <v>27924.933863742343</v>
      </c>
    </row>
    <row r="1035" spans="2:5" x14ac:dyDescent="0.2">
      <c r="B1035" s="270" t="s">
        <v>121</v>
      </c>
      <c r="C1035" s="99">
        <v>678645.30115793471</v>
      </c>
      <c r="D1035" s="99">
        <v>433802.96220562339</v>
      </c>
      <c r="E1035" s="243">
        <v>244842.33895231131</v>
      </c>
    </row>
    <row r="1036" spans="2:5" x14ac:dyDescent="0.2">
      <c r="B1036" s="270" t="s">
        <v>122</v>
      </c>
      <c r="C1036" s="99">
        <v>65259.93852133464</v>
      </c>
      <c r="D1036" s="99">
        <v>30019.571719813943</v>
      </c>
      <c r="E1036" s="243">
        <v>35240.366801520693</v>
      </c>
    </row>
    <row r="1037" spans="2:5" x14ac:dyDescent="0.2">
      <c r="B1037" s="270" t="s">
        <v>123</v>
      </c>
      <c r="C1037" s="99">
        <v>15998.937857289968</v>
      </c>
      <c r="D1037" s="99">
        <v>6898.5055751457703</v>
      </c>
      <c r="E1037" s="243">
        <v>9100.4322821441965</v>
      </c>
    </row>
    <row r="1038" spans="2:5" x14ac:dyDescent="0.2">
      <c r="B1038" s="270" t="s">
        <v>124</v>
      </c>
      <c r="C1038" s="99">
        <v>59.717999999999996</v>
      </c>
      <c r="D1038" s="99">
        <v>27.675251693072823</v>
      </c>
      <c r="E1038" s="243">
        <v>32.042748306927173</v>
      </c>
    </row>
    <row r="1039" spans="2:5" x14ac:dyDescent="0.2">
      <c r="B1039" s="393" t="s">
        <v>66</v>
      </c>
      <c r="C1039" s="250">
        <f>+C1040</f>
        <v>111532.62808472554</v>
      </c>
      <c r="D1039" s="250">
        <f t="shared" ref="D1039:E1039" si="165">+D1040</f>
        <v>47613.344153128448</v>
      </c>
      <c r="E1039" s="251">
        <f t="shared" si="165"/>
        <v>63919.283931597092</v>
      </c>
    </row>
    <row r="1040" spans="2:5" x14ac:dyDescent="0.2">
      <c r="B1040" s="270" t="s">
        <v>125</v>
      </c>
      <c r="C1040" s="99">
        <v>111532.62808472554</v>
      </c>
      <c r="D1040" s="99">
        <v>47613.344153128448</v>
      </c>
      <c r="E1040" s="243">
        <v>63919.283931597092</v>
      </c>
    </row>
    <row r="1041" spans="2:5" x14ac:dyDescent="0.2">
      <c r="B1041" s="393" t="s">
        <v>67</v>
      </c>
      <c r="C1041" s="250">
        <f t="shared" ref="C1041:E1041" si="166">SUM(C1042:C1061)</f>
        <v>27262282.645525362</v>
      </c>
      <c r="D1041" s="250">
        <f t="shared" si="166"/>
        <v>18010357.093406502</v>
      </c>
      <c r="E1041" s="251">
        <f t="shared" si="166"/>
        <v>9251925.5521188658</v>
      </c>
    </row>
    <row r="1042" spans="2:5" x14ac:dyDescent="0.2">
      <c r="B1042" s="390" t="s">
        <v>126</v>
      </c>
      <c r="C1042" s="99">
        <v>8888686.3402580004</v>
      </c>
      <c r="D1042" s="99">
        <v>6636293.2216366222</v>
      </c>
      <c r="E1042" s="243">
        <v>2252393.1186213782</v>
      </c>
    </row>
    <row r="1043" spans="2:5" x14ac:dyDescent="0.2">
      <c r="B1043" s="378" t="s">
        <v>127</v>
      </c>
      <c r="C1043" s="99">
        <v>245562.82439050695</v>
      </c>
      <c r="D1043" s="99">
        <v>124822.46357992371</v>
      </c>
      <c r="E1043" s="243">
        <v>120740.36081058324</v>
      </c>
    </row>
    <row r="1044" spans="2:5" x14ac:dyDescent="0.2">
      <c r="B1044" s="378" t="s">
        <v>128</v>
      </c>
      <c r="C1044" s="99">
        <v>405857.35855758929</v>
      </c>
      <c r="D1044" s="99">
        <v>238530.20195928495</v>
      </c>
      <c r="E1044" s="243">
        <v>167327.15659830434</v>
      </c>
    </row>
    <row r="1045" spans="2:5" x14ac:dyDescent="0.2">
      <c r="B1045" s="378" t="s">
        <v>129</v>
      </c>
      <c r="C1045" s="99">
        <v>5497421.7724817069</v>
      </c>
      <c r="D1045" s="99">
        <v>3049189.2437566817</v>
      </c>
      <c r="E1045" s="243">
        <v>2448232.5287250252</v>
      </c>
    </row>
    <row r="1046" spans="2:5" ht="45" x14ac:dyDescent="0.2">
      <c r="B1046" s="378" t="s">
        <v>130</v>
      </c>
      <c r="C1046" s="99">
        <v>629552.14202548622</v>
      </c>
      <c r="D1046" s="99">
        <v>384971.776230663</v>
      </c>
      <c r="E1046" s="243">
        <v>244580.36579482321</v>
      </c>
    </row>
    <row r="1047" spans="2:5" ht="33.75" x14ac:dyDescent="0.2">
      <c r="B1047" s="378" t="s">
        <v>131</v>
      </c>
      <c r="C1047" s="99">
        <v>445105.365203931</v>
      </c>
      <c r="D1047" s="99">
        <v>270822.87789788208</v>
      </c>
      <c r="E1047" s="243">
        <v>174282.48730604892</v>
      </c>
    </row>
    <row r="1048" spans="2:5" x14ac:dyDescent="0.2">
      <c r="B1048" s="378" t="s">
        <v>132</v>
      </c>
      <c r="C1048" s="99">
        <v>573940.48399332503</v>
      </c>
      <c r="D1048" s="99">
        <v>402126.62572358502</v>
      </c>
      <c r="E1048" s="243">
        <v>171813.85826974001</v>
      </c>
    </row>
    <row r="1049" spans="2:5" ht="22.5" x14ac:dyDescent="0.2">
      <c r="B1049" s="378" t="s">
        <v>133</v>
      </c>
      <c r="C1049" s="99">
        <v>555112.47975307354</v>
      </c>
      <c r="D1049" s="99">
        <v>301127.40602926066</v>
      </c>
      <c r="E1049" s="243">
        <v>253985.07372381288</v>
      </c>
    </row>
    <row r="1050" spans="2:5" ht="22.5" x14ac:dyDescent="0.2">
      <c r="B1050" s="378" t="s">
        <v>134</v>
      </c>
      <c r="C1050" s="99">
        <v>2626478.9301342736</v>
      </c>
      <c r="D1050" s="99">
        <v>1967757.4403180229</v>
      </c>
      <c r="E1050" s="243">
        <v>658721.48981625075</v>
      </c>
    </row>
    <row r="1051" spans="2:5" x14ac:dyDescent="0.2">
      <c r="B1051" s="378" t="s">
        <v>135</v>
      </c>
      <c r="C1051" s="99">
        <v>1659260.8566835262</v>
      </c>
      <c r="D1051" s="99">
        <v>1041474.4277479439</v>
      </c>
      <c r="E1051" s="243">
        <v>617786.42893558228</v>
      </c>
    </row>
    <row r="1052" spans="2:5" ht="22.5" x14ac:dyDescent="0.2">
      <c r="B1052" s="378" t="s">
        <v>136</v>
      </c>
      <c r="C1052" s="99">
        <v>511056.40217320761</v>
      </c>
      <c r="D1052" s="99">
        <v>300248.60707432288</v>
      </c>
      <c r="E1052" s="243">
        <v>210807.79509888473</v>
      </c>
    </row>
    <row r="1053" spans="2:5" x14ac:dyDescent="0.2">
      <c r="B1053" s="378" t="s">
        <v>137</v>
      </c>
      <c r="C1053" s="99">
        <v>888498.27662823349</v>
      </c>
      <c r="D1053" s="99">
        <v>684550.69129478512</v>
      </c>
      <c r="E1053" s="243">
        <v>203947.58533344837</v>
      </c>
    </row>
    <row r="1054" spans="2:5" x14ac:dyDescent="0.2">
      <c r="B1054" s="378" t="s">
        <v>138</v>
      </c>
      <c r="C1054" s="99">
        <v>557488.52068010031</v>
      </c>
      <c r="D1054" s="99">
        <v>284960.10396767361</v>
      </c>
      <c r="E1054" s="243">
        <v>272528.4167124267</v>
      </c>
    </row>
    <row r="1055" spans="2:5" x14ac:dyDescent="0.2">
      <c r="B1055" s="378" t="s">
        <v>139</v>
      </c>
      <c r="C1055" s="99">
        <v>1258794.3507355542</v>
      </c>
      <c r="D1055" s="99">
        <v>893913.97197702993</v>
      </c>
      <c r="E1055" s="243">
        <v>364880.37875852431</v>
      </c>
    </row>
    <row r="1056" spans="2:5" ht="22.5" x14ac:dyDescent="0.2">
      <c r="B1056" s="378" t="s">
        <v>140</v>
      </c>
      <c r="C1056" s="99">
        <v>711276.49412226328</v>
      </c>
      <c r="D1056" s="99">
        <v>385966.72814019822</v>
      </c>
      <c r="E1056" s="243">
        <v>325309.76598206506</v>
      </c>
    </row>
    <row r="1057" spans="2:5" ht="45" x14ac:dyDescent="0.2">
      <c r="B1057" s="378" t="s">
        <v>141</v>
      </c>
      <c r="C1057" s="99">
        <v>1333477.8701591976</v>
      </c>
      <c r="D1057" s="99">
        <v>768291.45001111168</v>
      </c>
      <c r="E1057" s="243">
        <v>565186.42014808592</v>
      </c>
    </row>
    <row r="1058" spans="2:5" x14ac:dyDescent="0.2">
      <c r="B1058" s="378" t="s">
        <v>142</v>
      </c>
      <c r="C1058" s="99">
        <v>153009.50996251061</v>
      </c>
      <c r="D1058" s="99">
        <v>100930.4000302255</v>
      </c>
      <c r="E1058" s="243">
        <v>52079.109932285108</v>
      </c>
    </row>
    <row r="1059" spans="2:5" x14ac:dyDescent="0.2">
      <c r="B1059" s="378" t="s">
        <v>143</v>
      </c>
      <c r="C1059" s="99">
        <v>130252.74518769114</v>
      </c>
      <c r="D1059" s="99">
        <v>67690.934416193879</v>
      </c>
      <c r="E1059" s="243">
        <v>62561.810771497258</v>
      </c>
    </row>
    <row r="1060" spans="2:5" x14ac:dyDescent="0.2">
      <c r="B1060" s="378" t="s">
        <v>144</v>
      </c>
      <c r="C1060" s="99">
        <v>26692.982540483164</v>
      </c>
      <c r="D1060" s="99">
        <v>19170.138665954608</v>
      </c>
      <c r="E1060" s="243">
        <v>7522.8438745285566</v>
      </c>
    </row>
    <row r="1061" spans="2:5" x14ac:dyDescent="0.2">
      <c r="B1061" s="269" t="s">
        <v>145</v>
      </c>
      <c r="C1061" s="99">
        <v>164756.93985470315</v>
      </c>
      <c r="D1061" s="99">
        <v>87518.382949134539</v>
      </c>
      <c r="E1061" s="243">
        <v>77238.556905568606</v>
      </c>
    </row>
    <row r="1062" spans="2:5" x14ac:dyDescent="0.2">
      <c r="B1062" s="398" t="s">
        <v>104</v>
      </c>
      <c r="C1062" s="250">
        <f>+C1063+C1064</f>
        <v>2736218.6288473178</v>
      </c>
      <c r="D1062" s="250">
        <f t="shared" ref="D1062:E1062" si="167">+D1063+D1064</f>
        <v>1408216.8944342318</v>
      </c>
      <c r="E1062" s="251">
        <f t="shared" si="167"/>
        <v>1328001.7344130862</v>
      </c>
    </row>
    <row r="1063" spans="2:5" ht="22.5" x14ac:dyDescent="0.2">
      <c r="B1063" s="270" t="s">
        <v>146</v>
      </c>
      <c r="C1063" s="99">
        <v>2060185.1077615959</v>
      </c>
      <c r="D1063" s="99">
        <v>938983.82962631085</v>
      </c>
      <c r="E1063" s="243">
        <v>1121201.278135285</v>
      </c>
    </row>
    <row r="1064" spans="2:5" x14ac:dyDescent="0.2">
      <c r="B1064" s="270" t="s">
        <v>147</v>
      </c>
      <c r="C1064" s="99">
        <v>676033.52108572202</v>
      </c>
      <c r="D1064" s="99">
        <v>469233.06480792089</v>
      </c>
      <c r="E1064" s="243">
        <v>206800.45627780113</v>
      </c>
    </row>
    <row r="1065" spans="2:5" ht="22.5" x14ac:dyDescent="0.2">
      <c r="B1065" s="271" t="s">
        <v>105</v>
      </c>
      <c r="C1065" s="250">
        <f>+C1066+C1067+C1068</f>
        <v>1007614.8392887012</v>
      </c>
      <c r="D1065" s="250">
        <f t="shared" ref="D1065:E1065" si="168">+D1066+D1067+D1068</f>
        <v>413753.38500632899</v>
      </c>
      <c r="E1065" s="251">
        <f t="shared" si="168"/>
        <v>593861.45428237226</v>
      </c>
    </row>
    <row r="1066" spans="2:5" x14ac:dyDescent="0.2">
      <c r="B1066" s="270" t="s">
        <v>148</v>
      </c>
      <c r="C1066" s="99">
        <v>324749.80783352413</v>
      </c>
      <c r="D1066" s="99">
        <v>129596.01566824132</v>
      </c>
      <c r="E1066" s="243">
        <v>195153.79216528282</v>
      </c>
    </row>
    <row r="1067" spans="2:5" x14ac:dyDescent="0.2">
      <c r="B1067" s="270" t="s">
        <v>149</v>
      </c>
      <c r="C1067" s="99">
        <v>314641.48868804373</v>
      </c>
      <c r="D1067" s="99">
        <v>46728.600390956337</v>
      </c>
      <c r="E1067" s="243">
        <v>267912.8882970874</v>
      </c>
    </row>
    <row r="1068" spans="2:5" ht="22.5" x14ac:dyDescent="0.2">
      <c r="B1068" s="270" t="s">
        <v>150</v>
      </c>
      <c r="C1068" s="99">
        <v>368223.54276713333</v>
      </c>
      <c r="D1068" s="99">
        <v>237428.76894713132</v>
      </c>
      <c r="E1068" s="243">
        <v>130794.77382000201</v>
      </c>
    </row>
    <row r="1069" spans="2:5" x14ac:dyDescent="0.2">
      <c r="B1069" s="271" t="s">
        <v>69</v>
      </c>
      <c r="C1069" s="250">
        <f>+C1070+C1071+C1072</f>
        <v>10046616.536614457</v>
      </c>
      <c r="D1069" s="250">
        <f t="shared" ref="D1069:E1069" si="169">+D1070+D1071+D1072</f>
        <v>6229415.8853187226</v>
      </c>
      <c r="E1069" s="251">
        <f t="shared" si="169"/>
        <v>3817200.6512957346</v>
      </c>
    </row>
    <row r="1070" spans="2:5" x14ac:dyDescent="0.2">
      <c r="B1070" s="270" t="s">
        <v>151</v>
      </c>
      <c r="C1070" s="99">
        <v>4880250.6347968029</v>
      </c>
      <c r="D1070" s="99">
        <v>2814993.6974313157</v>
      </c>
      <c r="E1070" s="243">
        <v>2065256.9373654872</v>
      </c>
    </row>
    <row r="1071" spans="2:5" x14ac:dyDescent="0.2">
      <c r="B1071" s="270" t="s">
        <v>152</v>
      </c>
      <c r="C1071" s="99">
        <v>1338349.0661585396</v>
      </c>
      <c r="D1071" s="99">
        <v>863154.18588893535</v>
      </c>
      <c r="E1071" s="243">
        <v>475194.88026960427</v>
      </c>
    </row>
    <row r="1072" spans="2:5" ht="22.5" x14ac:dyDescent="0.2">
      <c r="B1072" s="270" t="s">
        <v>153</v>
      </c>
      <c r="C1072" s="99">
        <v>3828016.8356591142</v>
      </c>
      <c r="D1072" s="99">
        <v>2551268.0019984711</v>
      </c>
      <c r="E1072" s="243">
        <v>1276748.8336606431</v>
      </c>
    </row>
    <row r="1073" spans="2:5" ht="22.5" x14ac:dyDescent="0.2">
      <c r="B1073" s="271" t="s">
        <v>70</v>
      </c>
      <c r="C1073" s="250">
        <f>SUM(C1074:C1075)</f>
        <v>17511676.785600208</v>
      </c>
      <c r="D1073" s="250">
        <f t="shared" ref="D1073:E1073" si="170">SUM(D1074:D1075)</f>
        <v>8482446.4192660637</v>
      </c>
      <c r="E1073" s="251">
        <f t="shared" si="170"/>
        <v>9029230.3663341422</v>
      </c>
    </row>
    <row r="1074" spans="2:5" x14ac:dyDescent="0.2">
      <c r="B1074" s="270" t="s">
        <v>154</v>
      </c>
      <c r="C1074" s="99">
        <v>16292116.702370794</v>
      </c>
      <c r="D1074" s="99">
        <v>7820216.017137981</v>
      </c>
      <c r="E1074" s="243">
        <v>8471900.6852328144</v>
      </c>
    </row>
    <row r="1075" spans="2:5" x14ac:dyDescent="0.2">
      <c r="B1075" s="270" t="s">
        <v>155</v>
      </c>
      <c r="C1075" s="99">
        <v>1219560.0832294114</v>
      </c>
      <c r="D1075" s="99">
        <v>662230.40212808305</v>
      </c>
      <c r="E1075" s="243">
        <v>557329.68110132834</v>
      </c>
    </row>
    <row r="1076" spans="2:5" x14ac:dyDescent="0.2">
      <c r="B1076" s="393" t="s">
        <v>71</v>
      </c>
      <c r="C1076" s="250">
        <f>SUM(C1077:C1080)</f>
        <v>5538120.2053568484</v>
      </c>
      <c r="D1076" s="250">
        <f t="shared" ref="D1076:E1076" si="171">SUM(D1077:D1080)</f>
        <v>2713507.974396979</v>
      </c>
      <c r="E1076" s="251">
        <f t="shared" si="171"/>
        <v>2824612.2309598699</v>
      </c>
    </row>
    <row r="1077" spans="2:5" x14ac:dyDescent="0.2">
      <c r="B1077" s="270" t="s">
        <v>156</v>
      </c>
      <c r="C1077" s="99">
        <v>3807445.5824612696</v>
      </c>
      <c r="D1077" s="99">
        <v>1861840.8898235606</v>
      </c>
      <c r="E1077" s="243">
        <v>1945604.692637709</v>
      </c>
    </row>
    <row r="1078" spans="2:5" x14ac:dyDescent="0.2">
      <c r="B1078" s="270" t="s">
        <v>157</v>
      </c>
      <c r="C1078" s="99">
        <v>186418.31622675914</v>
      </c>
      <c r="D1078" s="99">
        <v>109427.55162510763</v>
      </c>
      <c r="E1078" s="243">
        <v>76990.764601651506</v>
      </c>
    </row>
    <row r="1079" spans="2:5" x14ac:dyDescent="0.2">
      <c r="B1079" s="270" t="s">
        <v>158</v>
      </c>
      <c r="C1079" s="99">
        <v>1345925.5603618773</v>
      </c>
      <c r="D1079" s="99">
        <v>626730.23718250811</v>
      </c>
      <c r="E1079" s="243">
        <v>719195.32317936921</v>
      </c>
    </row>
    <row r="1080" spans="2:5" x14ac:dyDescent="0.2">
      <c r="B1080" s="270" t="s">
        <v>159</v>
      </c>
      <c r="C1080" s="99">
        <v>198330.74630694295</v>
      </c>
      <c r="D1080" s="99">
        <v>115509.29576580288</v>
      </c>
      <c r="E1080" s="243">
        <v>82821.450541140075</v>
      </c>
    </row>
    <row r="1081" spans="2:5" x14ac:dyDescent="0.2">
      <c r="B1081" s="393" t="s">
        <v>72</v>
      </c>
      <c r="C1081" s="250">
        <f>+C1082</f>
        <v>7571990.3256178573</v>
      </c>
      <c r="D1081" s="250">
        <f t="shared" ref="D1081:E1081" si="172">+D1082</f>
        <v>3917382.3581562191</v>
      </c>
      <c r="E1081" s="251">
        <f t="shared" si="172"/>
        <v>3654607.9674616382</v>
      </c>
    </row>
    <row r="1082" spans="2:5" x14ac:dyDescent="0.2">
      <c r="B1082" s="270" t="s">
        <v>160</v>
      </c>
      <c r="C1082" s="99">
        <v>7571990.3256178573</v>
      </c>
      <c r="D1082" s="99">
        <v>3917382.3581562191</v>
      </c>
      <c r="E1082" s="243">
        <v>3654607.9674616382</v>
      </c>
    </row>
    <row r="1083" spans="2:5" x14ac:dyDescent="0.2">
      <c r="B1083" s="398" t="s">
        <v>73</v>
      </c>
      <c r="C1083" s="250">
        <f>+C1084</f>
        <v>7781350.5883252341</v>
      </c>
      <c r="D1083" s="250">
        <f t="shared" ref="D1083:E1083" si="173">+D1084</f>
        <v>4058926.4863419789</v>
      </c>
      <c r="E1083" s="251">
        <f t="shared" si="173"/>
        <v>3722424.1019832552</v>
      </c>
    </row>
    <row r="1084" spans="2:5" x14ac:dyDescent="0.2">
      <c r="B1084" s="270" t="s">
        <v>161</v>
      </c>
      <c r="C1084" s="99">
        <v>7781350.5883252341</v>
      </c>
      <c r="D1084" s="99">
        <v>4058926.4863419789</v>
      </c>
      <c r="E1084" s="243">
        <v>3722424.1019832552</v>
      </c>
    </row>
    <row r="1085" spans="2:5" x14ac:dyDescent="0.2">
      <c r="B1085" s="393" t="s">
        <v>74</v>
      </c>
      <c r="C1085" s="250">
        <f>+C1086</f>
        <v>10724206.297451554</v>
      </c>
      <c r="D1085" s="250">
        <f t="shared" ref="D1085:E1085" si="174">+D1086</f>
        <v>4621517.1223292975</v>
      </c>
      <c r="E1085" s="251">
        <f t="shared" si="174"/>
        <v>6102689.1751222564</v>
      </c>
    </row>
    <row r="1086" spans="2:5" x14ac:dyDescent="0.2">
      <c r="B1086" s="270" t="s">
        <v>162</v>
      </c>
      <c r="C1086" s="99">
        <v>10724206.297451554</v>
      </c>
      <c r="D1086" s="99">
        <v>4621517.1223292975</v>
      </c>
      <c r="E1086" s="243">
        <v>6102689.1751222564</v>
      </c>
    </row>
    <row r="1087" spans="2:5" x14ac:dyDescent="0.2">
      <c r="B1087" s="393" t="s">
        <v>85</v>
      </c>
      <c r="C1087" s="250">
        <f>+C1088</f>
        <v>9068984.653035285</v>
      </c>
      <c r="D1087" s="250">
        <f t="shared" ref="D1087:E1087" si="175">+D1088</f>
        <v>1052002.2197520926</v>
      </c>
      <c r="E1087" s="251">
        <f t="shared" si="175"/>
        <v>8016982.4332831921</v>
      </c>
    </row>
    <row r="1088" spans="2:5" x14ac:dyDescent="0.2">
      <c r="B1088" s="270" t="s">
        <v>163</v>
      </c>
      <c r="C1088" s="99">
        <v>9068984.653035285</v>
      </c>
      <c r="D1088" s="99">
        <v>1052002.2197520926</v>
      </c>
      <c r="E1088" s="243">
        <v>8016982.4332831921</v>
      </c>
    </row>
    <row r="1089" spans="2:5" x14ac:dyDescent="0.2">
      <c r="B1089" s="393" t="s">
        <v>106</v>
      </c>
      <c r="C1089" s="250">
        <f>+C1090</f>
        <v>7379223.6522063538</v>
      </c>
      <c r="D1089" s="250">
        <f t="shared" ref="D1089:E1089" si="176">+D1090</f>
        <v>2509594.7563807075</v>
      </c>
      <c r="E1089" s="251">
        <f t="shared" si="176"/>
        <v>4869628.8958256468</v>
      </c>
    </row>
    <row r="1090" spans="2:5" x14ac:dyDescent="0.2">
      <c r="B1090" s="267" t="s">
        <v>164</v>
      </c>
      <c r="C1090" s="99">
        <v>7379223.6522063538</v>
      </c>
      <c r="D1090" s="99">
        <v>2509594.7563807075</v>
      </c>
      <c r="E1090" s="243">
        <v>4869628.8958256468</v>
      </c>
    </row>
    <row r="1091" spans="2:5" x14ac:dyDescent="0.2">
      <c r="B1091" s="393" t="s">
        <v>107</v>
      </c>
      <c r="C1091" s="250">
        <f>+C1092</f>
        <v>7657025.8907233095</v>
      </c>
      <c r="D1091" s="250">
        <f t="shared" ref="D1091:E1091" si="177">+D1092</f>
        <v>2018617.0045809711</v>
      </c>
      <c r="E1091" s="251">
        <f t="shared" si="177"/>
        <v>5638408.8861423386</v>
      </c>
    </row>
    <row r="1092" spans="2:5" x14ac:dyDescent="0.2">
      <c r="B1092" s="267" t="s">
        <v>165</v>
      </c>
      <c r="C1092" s="99">
        <v>7657025.8907233095</v>
      </c>
      <c r="D1092" s="99">
        <v>2018617.0045809711</v>
      </c>
      <c r="E1092" s="243">
        <v>5638408.8861423386</v>
      </c>
    </row>
    <row r="1093" spans="2:5" ht="22.5" x14ac:dyDescent="0.2">
      <c r="B1093" s="393" t="s">
        <v>77</v>
      </c>
      <c r="C1093" s="250">
        <f>+C1094</f>
        <v>6793381.7893733941</v>
      </c>
      <c r="D1093" s="250">
        <f t="shared" ref="D1093:E1093" si="178">+D1094</f>
        <v>3065477.2215433279</v>
      </c>
      <c r="E1093" s="251">
        <f t="shared" si="178"/>
        <v>3727904.5678300662</v>
      </c>
    </row>
    <row r="1094" spans="2:5" ht="22.5" x14ac:dyDescent="0.2">
      <c r="B1094" s="267" t="s">
        <v>166</v>
      </c>
      <c r="C1094" s="99">
        <v>6793381.7893733941</v>
      </c>
      <c r="D1094" s="99">
        <v>3065477.2215433279</v>
      </c>
      <c r="E1094" s="243">
        <v>3727904.5678300662</v>
      </c>
    </row>
    <row r="1095" spans="2:5" x14ac:dyDescent="0.2">
      <c r="B1095" s="393" t="s">
        <v>78</v>
      </c>
      <c r="C1095" s="250">
        <f>+C1096+C1097</f>
        <v>4262592.9549386408</v>
      </c>
      <c r="D1095" s="250">
        <f t="shared" ref="D1095:E1095" si="179">+D1096+D1097</f>
        <v>1170551.4439684632</v>
      </c>
      <c r="E1095" s="251">
        <f t="shared" si="179"/>
        <v>3092041.5109701781</v>
      </c>
    </row>
    <row r="1096" spans="2:5" x14ac:dyDescent="0.2">
      <c r="B1096" s="267" t="s">
        <v>167</v>
      </c>
      <c r="C1096" s="99">
        <v>1353448.3375892323</v>
      </c>
      <c r="D1096" s="99">
        <v>318222.1765323148</v>
      </c>
      <c r="E1096" s="243">
        <v>1035226.1610569174</v>
      </c>
    </row>
    <row r="1097" spans="2:5" x14ac:dyDescent="0.2">
      <c r="B1097" s="267" t="s">
        <v>168</v>
      </c>
      <c r="C1097" s="99">
        <v>2909144.617349409</v>
      </c>
      <c r="D1097" s="99">
        <v>852329.26743614837</v>
      </c>
      <c r="E1097" s="243">
        <v>2056815.3499132607</v>
      </c>
    </row>
    <row r="1098" spans="2:5" ht="22.5" x14ac:dyDescent="0.2">
      <c r="B1098" s="393" t="s">
        <v>79</v>
      </c>
      <c r="C1098" s="250">
        <f>+C1099</f>
        <v>8352037.6679493878</v>
      </c>
      <c r="D1098" s="250">
        <f t="shared" ref="D1098:E1098" si="180">+D1099</f>
        <v>4214231.5110355513</v>
      </c>
      <c r="E1098" s="251">
        <f t="shared" si="180"/>
        <v>4137806.1569138365</v>
      </c>
    </row>
    <row r="1099" spans="2:5" x14ac:dyDescent="0.2">
      <c r="B1099" s="267" t="s">
        <v>169</v>
      </c>
      <c r="C1099" s="99">
        <v>8352037.6679493878</v>
      </c>
      <c r="D1099" s="99">
        <v>4214231.5110355513</v>
      </c>
      <c r="E1099" s="243">
        <v>4137806.1569138365</v>
      </c>
    </row>
    <row r="1100" spans="2:5" ht="22.5" x14ac:dyDescent="0.2">
      <c r="B1100" s="393" t="s">
        <v>108</v>
      </c>
      <c r="C1100" s="250">
        <f>+C1101</f>
        <v>4213176.5760966484</v>
      </c>
      <c r="D1100" s="250">
        <f t="shared" ref="D1100:E1100" si="181">+D1101</f>
        <v>1832731.8106020421</v>
      </c>
      <c r="E1100" s="251">
        <f t="shared" si="181"/>
        <v>2380444.7654946065</v>
      </c>
    </row>
    <row r="1101" spans="2:5" ht="22.5" x14ac:dyDescent="0.2">
      <c r="B1101" s="267" t="s">
        <v>170</v>
      </c>
      <c r="C1101" s="99">
        <v>4213176.5760966484</v>
      </c>
      <c r="D1101" s="99">
        <v>1832731.8106020421</v>
      </c>
      <c r="E1101" s="243">
        <v>2380444.7654946065</v>
      </c>
    </row>
    <row r="1102" spans="2:5" x14ac:dyDescent="0.2">
      <c r="B1102" s="393" t="s">
        <v>109</v>
      </c>
      <c r="C1102" s="250">
        <f>+C1103</f>
        <v>233748.27277278277</v>
      </c>
      <c r="D1102" s="250">
        <f t="shared" ref="D1102:E1102" si="182">+D1103</f>
        <v>0</v>
      </c>
      <c r="E1102" s="251">
        <f t="shared" si="182"/>
        <v>233748.27277278277</v>
      </c>
    </row>
    <row r="1103" spans="2:5" x14ac:dyDescent="0.2">
      <c r="B1103" s="267" t="s">
        <v>171</v>
      </c>
      <c r="C1103" s="99">
        <v>233748.27277278277</v>
      </c>
      <c r="D1103" s="99">
        <v>0</v>
      </c>
      <c r="E1103" s="243">
        <v>233748.27277278277</v>
      </c>
    </row>
    <row r="1104" spans="2:5" x14ac:dyDescent="0.2">
      <c r="B1104" s="393" t="s">
        <v>81</v>
      </c>
      <c r="C1104" s="250">
        <f t="shared" ref="C1104:E1104" si="183">+C1102+C1100+C1098+C1095+C1093+C1091+C1089+C1087+C1085+C1083+C1081+C1076+C1073+C1069+C1065+C1062+C1041+C1039+C1033</f>
        <v>139055001.50698018</v>
      </c>
      <c r="D1104" s="250">
        <f t="shared" si="183"/>
        <v>66252423.38519673</v>
      </c>
      <c r="E1104" s="251">
        <f t="shared" si="183"/>
        <v>72802578.121783495</v>
      </c>
    </row>
    <row r="1105" spans="2:5" x14ac:dyDescent="0.2">
      <c r="B1105" s="267"/>
      <c r="C1105" s="99"/>
      <c r="D1105" s="99"/>
      <c r="E1105" s="243"/>
    </row>
    <row r="1106" spans="2:5" x14ac:dyDescent="0.2">
      <c r="B1106" s="267" t="s">
        <v>59</v>
      </c>
      <c r="C1106" s="99"/>
      <c r="D1106" s="99"/>
      <c r="E1106" s="243">
        <v>8569885.6166751292</v>
      </c>
    </row>
    <row r="1107" spans="2:5" x14ac:dyDescent="0.2">
      <c r="B1107" s="267"/>
      <c r="C1107" s="99"/>
      <c r="D1107" s="99"/>
      <c r="E1107" s="243"/>
    </row>
    <row r="1108" spans="2:5" x14ac:dyDescent="0.2">
      <c r="B1108" s="393" t="s">
        <v>82</v>
      </c>
      <c r="C1108" s="250"/>
      <c r="D1108" s="250"/>
      <c r="E1108" s="251">
        <f>+E1104+E1106</f>
        <v>81372463.738458619</v>
      </c>
    </row>
    <row r="1109" spans="2:5" x14ac:dyDescent="0.2">
      <c r="B1109" s="399"/>
      <c r="C1109" s="260"/>
      <c r="D1109" s="260"/>
      <c r="E1109" s="261"/>
    </row>
    <row r="1110" spans="2:5" x14ac:dyDescent="0.2">
      <c r="B1110" s="350" t="s">
        <v>26</v>
      </c>
      <c r="C1110" s="63"/>
      <c r="D1110" s="63"/>
      <c r="E1110" s="351"/>
    </row>
    <row r="1111" spans="2:5" x14ac:dyDescent="0.2">
      <c r="B1111" s="215" t="s">
        <v>28</v>
      </c>
      <c r="C1111" s="250"/>
      <c r="D1111" s="250"/>
      <c r="E1111" s="402"/>
    </row>
    <row r="1112" spans="2:5" x14ac:dyDescent="0.2">
      <c r="B1112" s="218"/>
      <c r="C1112" s="219"/>
      <c r="D1112" s="219"/>
      <c r="E1112" s="220"/>
    </row>
  </sheetData>
  <mergeCells count="49">
    <mergeCell ref="B1027:E1027"/>
    <mergeCell ref="B604:E604"/>
    <mergeCell ref="B688:E688"/>
    <mergeCell ref="B772:E772"/>
    <mergeCell ref="B856:E856"/>
    <mergeCell ref="B940:E940"/>
    <mergeCell ref="B12:E12"/>
    <mergeCell ref="B46:E46"/>
    <mergeCell ref="B80:E80"/>
    <mergeCell ref="B114:E114"/>
    <mergeCell ref="B148:E148"/>
    <mergeCell ref="B685:E685"/>
    <mergeCell ref="B605:E605"/>
    <mergeCell ref="B941:E941"/>
    <mergeCell ref="B857:E857"/>
    <mergeCell ref="B937:E937"/>
    <mergeCell ref="B689:E689"/>
    <mergeCell ref="B769:E769"/>
    <mergeCell ref="B773:E773"/>
    <mergeCell ref="B853:E853"/>
    <mergeCell ref="B149:E149"/>
    <mergeCell ref="B437:E437"/>
    <mergeCell ref="B517:E517"/>
    <mergeCell ref="B521:E521"/>
    <mergeCell ref="B601:E601"/>
    <mergeCell ref="B182:E182"/>
    <mergeCell ref="B216:E216"/>
    <mergeCell ref="B250:E250"/>
    <mergeCell ref="B284:E284"/>
    <mergeCell ref="B318:E318"/>
    <mergeCell ref="B352:E352"/>
    <mergeCell ref="B436:E436"/>
    <mergeCell ref="B520:E520"/>
    <mergeCell ref="B1023:E1023"/>
    <mergeCell ref="B1028:E1028"/>
    <mergeCell ref="B1110:E1110"/>
    <mergeCell ref="B9:E9"/>
    <mergeCell ref="B10:E10"/>
    <mergeCell ref="B353:E353"/>
    <mergeCell ref="B433:E433"/>
    <mergeCell ref="B183:E183"/>
    <mergeCell ref="B217:E217"/>
    <mergeCell ref="B251:E251"/>
    <mergeCell ref="B285:E285"/>
    <mergeCell ref="B319:E319"/>
    <mergeCell ref="B13:E13"/>
    <mergeCell ref="B47:E47"/>
    <mergeCell ref="B81:E81"/>
    <mergeCell ref="B115:E1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PIB total y por habitante.</vt:lpstr>
      <vt:lpstr>PIB Pc y Pk.</vt:lpstr>
      <vt:lpstr>PIB ramas de actividad.</vt:lpstr>
      <vt:lpstr>Composición % del PIB y del VA</vt:lpstr>
      <vt:lpstr>Cuenta producción Pc</vt:lpstr>
      <vt:lpstr>Cuenta producción Pk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Giovanny Bello Alvarez</dc:creator>
  <cp:keywords/>
  <dc:description/>
  <cp:lastModifiedBy>Anita Pérez</cp:lastModifiedBy>
  <cp:revision/>
  <dcterms:created xsi:type="dcterms:W3CDTF">2020-01-07T16:06:18Z</dcterms:created>
  <dcterms:modified xsi:type="dcterms:W3CDTF">2025-04-28T20:57:48Z</dcterms:modified>
  <cp:category/>
  <cp:contentStatus/>
</cp:coreProperties>
</file>