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limpiadas distritales Alcaldía de Medellín\"/>
    </mc:Choice>
  </mc:AlternateContent>
  <xr:revisionPtr revIDLastSave="0" documentId="8_{1CC3D647-F6CE-4066-A3F6-2FFCDC7B4DBC}" xr6:coauthVersionLast="47" xr6:coauthVersionMax="47" xr10:uidLastSave="{00000000-0000-0000-0000-000000000000}"/>
  <bookViews>
    <workbookView xWindow="-120" yWindow="-120" windowWidth="29040" windowHeight="15840" activeTab="1" xr2:uid="{8F581D11-C4BD-4F89-A421-F7D077A8242C}"/>
  </bookViews>
  <sheets>
    <sheet name="Individual Fem Nov." sheetId="2" r:id="rId1"/>
    <sheet name="Individual Mas Nov." sheetId="1" r:id="rId2"/>
  </sheets>
  <externalReferences>
    <externalReference r:id="rId3"/>
  </externalReferences>
  <definedNames>
    <definedName name="_xlnm._FilterDatabase" localSheetId="0" hidden="1">'Individual Fem Nov.'!$B$3:$L$3</definedName>
    <definedName name="_xlnm._FilterDatabase" localSheetId="1" hidden="1">'Individual Mas Nov.'!$B$3:$L$165</definedName>
    <definedName name="DLINEAS">[1]DatosLineas!$A$1:$I$102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3" i="2" l="1"/>
  <c r="E193" i="2"/>
  <c r="C193" i="2"/>
  <c r="H193" i="2" s="1"/>
  <c r="J192" i="2"/>
  <c r="H192" i="2"/>
  <c r="F192" i="2"/>
  <c r="D192" i="2"/>
  <c r="C192" i="2"/>
  <c r="G192" i="2" s="1"/>
  <c r="I191" i="2"/>
  <c r="C191" i="2"/>
  <c r="J190" i="2"/>
  <c r="I190" i="2"/>
  <c r="H190" i="2"/>
  <c r="F190" i="2"/>
  <c r="L190" i="2" s="1"/>
  <c r="E190" i="2"/>
  <c r="D190" i="2"/>
  <c r="C190" i="2"/>
  <c r="G190" i="2" s="1"/>
  <c r="E189" i="2"/>
  <c r="C189" i="2"/>
  <c r="I189" i="2" s="1"/>
  <c r="J188" i="2"/>
  <c r="H188" i="2"/>
  <c r="F188" i="2"/>
  <c r="D188" i="2"/>
  <c r="C188" i="2"/>
  <c r="G188" i="2" s="1"/>
  <c r="E187" i="2"/>
  <c r="C187" i="2"/>
  <c r="I187" i="2" s="1"/>
  <c r="J186" i="2"/>
  <c r="I186" i="2"/>
  <c r="H186" i="2"/>
  <c r="F186" i="2"/>
  <c r="L186" i="2" s="1"/>
  <c r="E186" i="2"/>
  <c r="D186" i="2"/>
  <c r="C186" i="2"/>
  <c r="G186" i="2" s="1"/>
  <c r="I185" i="2"/>
  <c r="C185" i="2"/>
  <c r="J184" i="2"/>
  <c r="H184" i="2"/>
  <c r="F184" i="2"/>
  <c r="D184" i="2"/>
  <c r="C184" i="2"/>
  <c r="G184" i="2" s="1"/>
  <c r="I183" i="2"/>
  <c r="C183" i="2"/>
  <c r="J182" i="2"/>
  <c r="I182" i="2"/>
  <c r="H182" i="2"/>
  <c r="F182" i="2"/>
  <c r="L182" i="2" s="1"/>
  <c r="E182" i="2"/>
  <c r="D182" i="2"/>
  <c r="C182" i="2"/>
  <c r="G182" i="2" s="1"/>
  <c r="G181" i="2"/>
  <c r="E181" i="2"/>
  <c r="C181" i="2"/>
  <c r="I181" i="2" s="1"/>
  <c r="H180" i="2"/>
  <c r="C180" i="2"/>
  <c r="I179" i="2"/>
  <c r="C179" i="2"/>
  <c r="J178" i="2"/>
  <c r="I178" i="2"/>
  <c r="H178" i="2"/>
  <c r="F178" i="2"/>
  <c r="E178" i="2"/>
  <c r="D178" i="2"/>
  <c r="C178" i="2"/>
  <c r="G178" i="2" s="1"/>
  <c r="G177" i="2"/>
  <c r="E177" i="2"/>
  <c r="C177" i="2"/>
  <c r="G176" i="2"/>
  <c r="F176" i="2"/>
  <c r="C176" i="2"/>
  <c r="G175" i="2"/>
  <c r="F175" i="2"/>
  <c r="C175" i="2"/>
  <c r="J174" i="2"/>
  <c r="I174" i="2"/>
  <c r="H174" i="2"/>
  <c r="F174" i="2"/>
  <c r="L174" i="2" s="1"/>
  <c r="E174" i="2"/>
  <c r="D174" i="2"/>
  <c r="C174" i="2"/>
  <c r="G174" i="2" s="1"/>
  <c r="I173" i="2"/>
  <c r="H173" i="2"/>
  <c r="D173" i="2"/>
  <c r="C173" i="2"/>
  <c r="J172" i="2"/>
  <c r="H172" i="2"/>
  <c r="D172" i="2"/>
  <c r="C172" i="2"/>
  <c r="J171" i="2"/>
  <c r="I171" i="2"/>
  <c r="E171" i="2"/>
  <c r="C171" i="2"/>
  <c r="J170" i="2"/>
  <c r="I170" i="2"/>
  <c r="H170" i="2"/>
  <c r="F170" i="2"/>
  <c r="E170" i="2"/>
  <c r="D170" i="2"/>
  <c r="C170" i="2"/>
  <c r="G170" i="2" s="1"/>
  <c r="G169" i="2"/>
  <c r="E169" i="2"/>
  <c r="C169" i="2"/>
  <c r="F168" i="2"/>
  <c r="C168" i="2"/>
  <c r="H168" i="2" s="1"/>
  <c r="I167" i="2"/>
  <c r="G167" i="2"/>
  <c r="F167" i="2"/>
  <c r="C167" i="2"/>
  <c r="J166" i="2"/>
  <c r="I166" i="2"/>
  <c r="H166" i="2"/>
  <c r="F166" i="2"/>
  <c r="L166" i="2" s="1"/>
  <c r="E166" i="2"/>
  <c r="D166" i="2"/>
  <c r="C166" i="2"/>
  <c r="G166" i="2" s="1"/>
  <c r="H165" i="2"/>
  <c r="E165" i="2"/>
  <c r="D165" i="2"/>
  <c r="C165" i="2"/>
  <c r="J164" i="2"/>
  <c r="C164" i="2"/>
  <c r="I163" i="2"/>
  <c r="F163" i="2"/>
  <c r="E163" i="2"/>
  <c r="C163" i="2"/>
  <c r="J162" i="2"/>
  <c r="I162" i="2"/>
  <c r="H162" i="2"/>
  <c r="F162" i="2"/>
  <c r="E162" i="2"/>
  <c r="D162" i="2"/>
  <c r="C162" i="2"/>
  <c r="G162" i="2" s="1"/>
  <c r="G161" i="2"/>
  <c r="E161" i="2"/>
  <c r="C161" i="2"/>
  <c r="H161" i="2" s="1"/>
  <c r="C160" i="2"/>
  <c r="J159" i="2"/>
  <c r="I159" i="2"/>
  <c r="H159" i="2"/>
  <c r="F159" i="2"/>
  <c r="L159" i="2" s="1"/>
  <c r="E159" i="2"/>
  <c r="D159" i="2"/>
  <c r="C159" i="2"/>
  <c r="G159" i="2" s="1"/>
  <c r="I158" i="2"/>
  <c r="E158" i="2"/>
  <c r="D158" i="2"/>
  <c r="C158" i="2"/>
  <c r="G158" i="2" s="1"/>
  <c r="J157" i="2"/>
  <c r="F157" i="2"/>
  <c r="D157" i="2"/>
  <c r="C157" i="2"/>
  <c r="G157" i="2" s="1"/>
  <c r="J156" i="2"/>
  <c r="F156" i="2"/>
  <c r="E156" i="2"/>
  <c r="C156" i="2"/>
  <c r="G156" i="2" s="1"/>
  <c r="J155" i="2"/>
  <c r="I155" i="2"/>
  <c r="H155" i="2"/>
  <c r="F155" i="2"/>
  <c r="E155" i="2"/>
  <c r="K155" i="2" s="1"/>
  <c r="D155" i="2"/>
  <c r="C155" i="2"/>
  <c r="G155" i="2" s="1"/>
  <c r="H154" i="2"/>
  <c r="C154" i="2"/>
  <c r="H153" i="2"/>
  <c r="C153" i="2"/>
  <c r="I152" i="2"/>
  <c r="C152" i="2"/>
  <c r="J151" i="2"/>
  <c r="I151" i="2"/>
  <c r="H151" i="2"/>
  <c r="F151" i="2"/>
  <c r="L151" i="2" s="1"/>
  <c r="E151" i="2"/>
  <c r="D151" i="2"/>
  <c r="C151" i="2"/>
  <c r="G151" i="2" s="1"/>
  <c r="I150" i="2"/>
  <c r="E150" i="2"/>
  <c r="D150" i="2"/>
  <c r="C150" i="2"/>
  <c r="G150" i="2" s="1"/>
  <c r="J149" i="2"/>
  <c r="F149" i="2"/>
  <c r="D149" i="2"/>
  <c r="C149" i="2"/>
  <c r="G149" i="2" s="1"/>
  <c r="J148" i="2"/>
  <c r="F148" i="2"/>
  <c r="E148" i="2"/>
  <c r="C148" i="2"/>
  <c r="G148" i="2" s="1"/>
  <c r="J147" i="2"/>
  <c r="I147" i="2"/>
  <c r="H147" i="2"/>
  <c r="F147" i="2"/>
  <c r="E147" i="2"/>
  <c r="K147" i="2" s="1"/>
  <c r="D147" i="2"/>
  <c r="C147" i="2"/>
  <c r="G147" i="2" s="1"/>
  <c r="H146" i="2"/>
  <c r="C146" i="2"/>
  <c r="H145" i="2"/>
  <c r="C145" i="2"/>
  <c r="I144" i="2"/>
  <c r="C144" i="2"/>
  <c r="J143" i="2"/>
  <c r="I143" i="2"/>
  <c r="H143" i="2"/>
  <c r="F143" i="2"/>
  <c r="E143" i="2"/>
  <c r="D143" i="2"/>
  <c r="C143" i="2"/>
  <c r="G143" i="2" s="1"/>
  <c r="I142" i="2"/>
  <c r="H142" i="2"/>
  <c r="E142" i="2"/>
  <c r="D142" i="2"/>
  <c r="C142" i="2"/>
  <c r="G142" i="2" s="1"/>
  <c r="H141" i="2"/>
  <c r="D141" i="2"/>
  <c r="C141" i="2"/>
  <c r="C140" i="2"/>
  <c r="J139" i="2"/>
  <c r="I139" i="2"/>
  <c r="H139" i="2"/>
  <c r="F139" i="2"/>
  <c r="E139" i="2"/>
  <c r="D139" i="2"/>
  <c r="C139" i="2"/>
  <c r="G139" i="2" s="1"/>
  <c r="I138" i="2"/>
  <c r="H138" i="2"/>
  <c r="E138" i="2"/>
  <c r="D138" i="2"/>
  <c r="C138" i="2"/>
  <c r="G138" i="2" s="1"/>
  <c r="H137" i="2"/>
  <c r="G137" i="2"/>
  <c r="D137" i="2"/>
  <c r="C137" i="2"/>
  <c r="G136" i="2"/>
  <c r="C136" i="2"/>
  <c r="J136" i="2" s="1"/>
  <c r="J135" i="2"/>
  <c r="I135" i="2"/>
  <c r="H135" i="2"/>
  <c r="F135" i="2"/>
  <c r="E135" i="2"/>
  <c r="D135" i="2"/>
  <c r="C135" i="2"/>
  <c r="G135" i="2" s="1"/>
  <c r="I134" i="2"/>
  <c r="H134" i="2"/>
  <c r="E134" i="2"/>
  <c r="D134" i="2"/>
  <c r="C134" i="2"/>
  <c r="G134" i="2" s="1"/>
  <c r="J133" i="2"/>
  <c r="G133" i="2"/>
  <c r="F133" i="2"/>
  <c r="D133" i="2"/>
  <c r="C133" i="2"/>
  <c r="J132" i="2"/>
  <c r="G132" i="2"/>
  <c r="F132" i="2"/>
  <c r="E132" i="2"/>
  <c r="C132" i="2"/>
  <c r="J131" i="2"/>
  <c r="I131" i="2"/>
  <c r="H131" i="2"/>
  <c r="F131" i="2"/>
  <c r="E131" i="2"/>
  <c r="D131" i="2"/>
  <c r="C131" i="2"/>
  <c r="G131" i="2" s="1"/>
  <c r="I130" i="2"/>
  <c r="G130" i="2"/>
  <c r="D130" i="2"/>
  <c r="C130" i="2"/>
  <c r="J129" i="2"/>
  <c r="G129" i="2"/>
  <c r="D129" i="2"/>
  <c r="C129" i="2"/>
  <c r="J128" i="2"/>
  <c r="G128" i="2"/>
  <c r="E128" i="2"/>
  <c r="C128" i="2"/>
  <c r="J127" i="2"/>
  <c r="I127" i="2"/>
  <c r="H127" i="2"/>
  <c r="F127" i="2"/>
  <c r="E127" i="2"/>
  <c r="D127" i="2"/>
  <c r="C127" i="2"/>
  <c r="G127" i="2" s="1"/>
  <c r="I126" i="2"/>
  <c r="G126" i="2"/>
  <c r="E126" i="2"/>
  <c r="D126" i="2"/>
  <c r="C126" i="2"/>
  <c r="J125" i="2"/>
  <c r="G125" i="2"/>
  <c r="F125" i="2"/>
  <c r="D125" i="2"/>
  <c r="C125" i="2"/>
  <c r="J124" i="2"/>
  <c r="G124" i="2"/>
  <c r="F124" i="2"/>
  <c r="E124" i="2"/>
  <c r="C124" i="2"/>
  <c r="J123" i="2"/>
  <c r="I123" i="2"/>
  <c r="H123" i="2"/>
  <c r="F123" i="2"/>
  <c r="E123" i="2"/>
  <c r="D123" i="2"/>
  <c r="C123" i="2"/>
  <c r="G123" i="2" s="1"/>
  <c r="I122" i="2"/>
  <c r="G122" i="2"/>
  <c r="D122" i="2"/>
  <c r="C122" i="2"/>
  <c r="J121" i="2"/>
  <c r="G121" i="2"/>
  <c r="D121" i="2"/>
  <c r="C121" i="2"/>
  <c r="J120" i="2"/>
  <c r="G120" i="2"/>
  <c r="E120" i="2"/>
  <c r="C120" i="2"/>
  <c r="J119" i="2"/>
  <c r="I119" i="2"/>
  <c r="H119" i="2"/>
  <c r="F119" i="2"/>
  <c r="E119" i="2"/>
  <c r="D119" i="2"/>
  <c r="C119" i="2"/>
  <c r="G119" i="2" s="1"/>
  <c r="I118" i="2"/>
  <c r="G118" i="2"/>
  <c r="E118" i="2"/>
  <c r="D118" i="2"/>
  <c r="C118" i="2"/>
  <c r="J117" i="2"/>
  <c r="G117" i="2"/>
  <c r="F117" i="2"/>
  <c r="D117" i="2"/>
  <c r="C117" i="2"/>
  <c r="J116" i="2"/>
  <c r="G116" i="2"/>
  <c r="F116" i="2"/>
  <c r="E116" i="2"/>
  <c r="C116" i="2"/>
  <c r="J115" i="2"/>
  <c r="I115" i="2"/>
  <c r="H115" i="2"/>
  <c r="F115" i="2"/>
  <c r="E115" i="2"/>
  <c r="D115" i="2"/>
  <c r="C115" i="2"/>
  <c r="G115" i="2" s="1"/>
  <c r="G114" i="2"/>
  <c r="C114" i="2"/>
  <c r="G113" i="2"/>
  <c r="C113" i="2"/>
  <c r="G112" i="2"/>
  <c r="C112" i="2"/>
  <c r="J111" i="2"/>
  <c r="I111" i="2"/>
  <c r="H111" i="2"/>
  <c r="F111" i="2"/>
  <c r="E111" i="2"/>
  <c r="D111" i="2"/>
  <c r="C111" i="2"/>
  <c r="G111" i="2" s="1"/>
  <c r="I110" i="2"/>
  <c r="G110" i="2"/>
  <c r="E110" i="2"/>
  <c r="D110" i="2"/>
  <c r="C110" i="2"/>
  <c r="J109" i="2"/>
  <c r="G109" i="2"/>
  <c r="F109" i="2"/>
  <c r="D109" i="2"/>
  <c r="C109" i="2"/>
  <c r="J108" i="2"/>
  <c r="G108" i="2"/>
  <c r="F108" i="2"/>
  <c r="E108" i="2"/>
  <c r="C108" i="2"/>
  <c r="J107" i="2"/>
  <c r="I107" i="2"/>
  <c r="H107" i="2"/>
  <c r="F107" i="2"/>
  <c r="E107" i="2"/>
  <c r="D107" i="2"/>
  <c r="C107" i="2"/>
  <c r="G107" i="2" s="1"/>
  <c r="G106" i="2"/>
  <c r="C106" i="2"/>
  <c r="G105" i="2"/>
  <c r="C105" i="2"/>
  <c r="G104" i="2"/>
  <c r="C104" i="2"/>
  <c r="J103" i="2"/>
  <c r="I103" i="2"/>
  <c r="H103" i="2"/>
  <c r="F103" i="2"/>
  <c r="E103" i="2"/>
  <c r="D103" i="2"/>
  <c r="C103" i="2"/>
  <c r="G103" i="2" s="1"/>
  <c r="I102" i="2"/>
  <c r="G102" i="2"/>
  <c r="E102" i="2"/>
  <c r="D102" i="2"/>
  <c r="C102" i="2"/>
  <c r="J101" i="2"/>
  <c r="G101" i="2"/>
  <c r="F101" i="2"/>
  <c r="D101" i="2"/>
  <c r="C101" i="2"/>
  <c r="J100" i="2"/>
  <c r="G100" i="2"/>
  <c r="F100" i="2"/>
  <c r="E100" i="2"/>
  <c r="C100" i="2"/>
  <c r="J99" i="2"/>
  <c r="I99" i="2"/>
  <c r="H99" i="2"/>
  <c r="F99" i="2"/>
  <c r="E99" i="2"/>
  <c r="D99" i="2"/>
  <c r="C99" i="2"/>
  <c r="G99" i="2" s="1"/>
  <c r="G98" i="2"/>
  <c r="C98" i="2"/>
  <c r="G97" i="2"/>
  <c r="C97" i="2"/>
  <c r="I96" i="2"/>
  <c r="C96" i="2"/>
  <c r="J95" i="2"/>
  <c r="I95" i="2"/>
  <c r="H95" i="2"/>
  <c r="F95" i="2"/>
  <c r="E95" i="2"/>
  <c r="D95" i="2"/>
  <c r="C95" i="2"/>
  <c r="G95" i="2" s="1"/>
  <c r="I94" i="2"/>
  <c r="G94" i="2"/>
  <c r="E94" i="2"/>
  <c r="D94" i="2"/>
  <c r="C94" i="2"/>
  <c r="J93" i="2"/>
  <c r="F93" i="2"/>
  <c r="E93" i="2"/>
  <c r="C93" i="2"/>
  <c r="I93" i="2" s="1"/>
  <c r="L92" i="2"/>
  <c r="J92" i="2"/>
  <c r="I92" i="2"/>
  <c r="H92" i="2"/>
  <c r="F92" i="2"/>
  <c r="E92" i="2"/>
  <c r="K92" i="2" s="1"/>
  <c r="D92" i="2"/>
  <c r="C92" i="2"/>
  <c r="G92" i="2" s="1"/>
  <c r="D91" i="2"/>
  <c r="C91" i="2"/>
  <c r="H91" i="2" s="1"/>
  <c r="G90" i="2"/>
  <c r="F90" i="2"/>
  <c r="C90" i="2"/>
  <c r="J90" i="2" s="1"/>
  <c r="J89" i="2"/>
  <c r="I89" i="2"/>
  <c r="F89" i="2"/>
  <c r="E89" i="2"/>
  <c r="C89" i="2"/>
  <c r="H89" i="2" s="1"/>
  <c r="J88" i="2"/>
  <c r="I88" i="2"/>
  <c r="H88" i="2"/>
  <c r="F88" i="2"/>
  <c r="E88" i="2"/>
  <c r="D88" i="2"/>
  <c r="C88" i="2"/>
  <c r="G88" i="2" s="1"/>
  <c r="L88" i="2" s="1"/>
  <c r="H87" i="2"/>
  <c r="G87" i="2"/>
  <c r="C87" i="2"/>
  <c r="C86" i="2"/>
  <c r="J85" i="2"/>
  <c r="I85" i="2"/>
  <c r="F85" i="2"/>
  <c r="E85" i="2"/>
  <c r="C85" i="2"/>
  <c r="H85" i="2" s="1"/>
  <c r="L84" i="2"/>
  <c r="J84" i="2"/>
  <c r="I84" i="2"/>
  <c r="H84" i="2"/>
  <c r="F84" i="2"/>
  <c r="E84" i="2"/>
  <c r="K84" i="2" s="1"/>
  <c r="D84" i="2"/>
  <c r="C84" i="2"/>
  <c r="G84" i="2" s="1"/>
  <c r="D83" i="2"/>
  <c r="C83" i="2"/>
  <c r="H83" i="2" s="1"/>
  <c r="G82" i="2"/>
  <c r="F82" i="2"/>
  <c r="C82" i="2"/>
  <c r="J82" i="2" s="1"/>
  <c r="J81" i="2"/>
  <c r="F81" i="2"/>
  <c r="E81" i="2"/>
  <c r="C81" i="2"/>
  <c r="G81" i="2" s="1"/>
  <c r="L80" i="2"/>
  <c r="J80" i="2"/>
  <c r="I80" i="2"/>
  <c r="H80" i="2"/>
  <c r="F80" i="2"/>
  <c r="E80" i="2"/>
  <c r="D80" i="2"/>
  <c r="C80" i="2"/>
  <c r="G80" i="2" s="1"/>
  <c r="C79" i="2"/>
  <c r="C78" i="2"/>
  <c r="J78" i="2" s="1"/>
  <c r="C77" i="2"/>
  <c r="J77" i="2" s="1"/>
  <c r="J76" i="2"/>
  <c r="I76" i="2"/>
  <c r="H76" i="2"/>
  <c r="F76" i="2"/>
  <c r="L76" i="2" s="1"/>
  <c r="E76" i="2"/>
  <c r="D76" i="2"/>
  <c r="C76" i="2"/>
  <c r="G76" i="2" s="1"/>
  <c r="I75" i="2"/>
  <c r="E75" i="2"/>
  <c r="D75" i="2"/>
  <c r="C75" i="2"/>
  <c r="G75" i="2" s="1"/>
  <c r="J74" i="2"/>
  <c r="F74" i="2"/>
  <c r="D74" i="2"/>
  <c r="C74" i="2"/>
  <c r="G74" i="2" s="1"/>
  <c r="J73" i="2"/>
  <c r="F73" i="2"/>
  <c r="E73" i="2"/>
  <c r="C73" i="2"/>
  <c r="G73" i="2" s="1"/>
  <c r="J72" i="2"/>
  <c r="I72" i="2"/>
  <c r="H72" i="2"/>
  <c r="F72" i="2"/>
  <c r="L72" i="2" s="1"/>
  <c r="E72" i="2"/>
  <c r="D72" i="2"/>
  <c r="C72" i="2"/>
  <c r="G72" i="2" s="1"/>
  <c r="C71" i="2"/>
  <c r="C70" i="2"/>
  <c r="I69" i="2"/>
  <c r="C69" i="2"/>
  <c r="J68" i="2"/>
  <c r="I68" i="2"/>
  <c r="H68" i="2"/>
  <c r="F68" i="2"/>
  <c r="E68" i="2"/>
  <c r="D68" i="2"/>
  <c r="C68" i="2"/>
  <c r="G68" i="2" s="1"/>
  <c r="I67" i="2"/>
  <c r="E67" i="2"/>
  <c r="D67" i="2"/>
  <c r="C67" i="2"/>
  <c r="G67" i="2" s="1"/>
  <c r="J66" i="2"/>
  <c r="F66" i="2"/>
  <c r="D66" i="2"/>
  <c r="C66" i="2"/>
  <c r="G66" i="2" s="1"/>
  <c r="J65" i="2"/>
  <c r="F65" i="2"/>
  <c r="E65" i="2"/>
  <c r="C65" i="2"/>
  <c r="G65" i="2" s="1"/>
  <c r="J64" i="2"/>
  <c r="I64" i="2"/>
  <c r="H64" i="2"/>
  <c r="F64" i="2"/>
  <c r="L64" i="2" s="1"/>
  <c r="E64" i="2"/>
  <c r="D64" i="2"/>
  <c r="C64" i="2"/>
  <c r="G64" i="2" s="1"/>
  <c r="I63" i="2"/>
  <c r="H63" i="2"/>
  <c r="E63" i="2"/>
  <c r="D63" i="2"/>
  <c r="C63" i="2"/>
  <c r="G63" i="2" s="1"/>
  <c r="H62" i="2"/>
  <c r="D62" i="2"/>
  <c r="C62" i="2"/>
  <c r="G62" i="2" s="1"/>
  <c r="C61" i="2"/>
  <c r="J60" i="2"/>
  <c r="I60" i="2"/>
  <c r="H60" i="2"/>
  <c r="F60" i="2"/>
  <c r="E60" i="2"/>
  <c r="D60" i="2"/>
  <c r="C60" i="2"/>
  <c r="G60" i="2" s="1"/>
  <c r="I59" i="2"/>
  <c r="H59" i="2"/>
  <c r="E59" i="2"/>
  <c r="D59" i="2"/>
  <c r="C59" i="2"/>
  <c r="G59" i="2" s="1"/>
  <c r="H58" i="2"/>
  <c r="D58" i="2"/>
  <c r="C58" i="2"/>
  <c r="G58" i="2" s="1"/>
  <c r="C57" i="2"/>
  <c r="J56" i="2"/>
  <c r="I56" i="2"/>
  <c r="H56" i="2"/>
  <c r="F56" i="2"/>
  <c r="E56" i="2"/>
  <c r="D56" i="2"/>
  <c r="C56" i="2"/>
  <c r="G56" i="2" s="1"/>
  <c r="I55" i="2"/>
  <c r="H55" i="2"/>
  <c r="E55" i="2"/>
  <c r="D55" i="2"/>
  <c r="C55" i="2"/>
  <c r="G55" i="2" s="1"/>
  <c r="H54" i="2"/>
  <c r="D54" i="2"/>
  <c r="C54" i="2"/>
  <c r="G54" i="2" s="1"/>
  <c r="C53" i="2"/>
  <c r="G53" i="2" s="1"/>
  <c r="J52" i="2"/>
  <c r="I52" i="2"/>
  <c r="H52" i="2"/>
  <c r="F52" i="2"/>
  <c r="E52" i="2"/>
  <c r="D52" i="2"/>
  <c r="C52" i="2"/>
  <c r="G52" i="2" s="1"/>
  <c r="I51" i="2"/>
  <c r="H51" i="2"/>
  <c r="E51" i="2"/>
  <c r="D51" i="2"/>
  <c r="C51" i="2"/>
  <c r="G51" i="2" s="1"/>
  <c r="H50" i="2"/>
  <c r="D50" i="2"/>
  <c r="C50" i="2"/>
  <c r="G50" i="2" s="1"/>
  <c r="C49" i="2"/>
  <c r="J48" i="2"/>
  <c r="I48" i="2"/>
  <c r="H48" i="2"/>
  <c r="F48" i="2"/>
  <c r="E48" i="2"/>
  <c r="D48" i="2"/>
  <c r="C48" i="2"/>
  <c r="G48" i="2" s="1"/>
  <c r="I47" i="2"/>
  <c r="H47" i="2"/>
  <c r="E47" i="2"/>
  <c r="D47" i="2"/>
  <c r="C47" i="2"/>
  <c r="G47" i="2" s="1"/>
  <c r="H46" i="2"/>
  <c r="D46" i="2"/>
  <c r="C46" i="2"/>
  <c r="G46" i="2" s="1"/>
  <c r="C45" i="2"/>
  <c r="G45" i="2" s="1"/>
  <c r="J44" i="2"/>
  <c r="I44" i="2"/>
  <c r="H44" i="2"/>
  <c r="F44" i="2"/>
  <c r="E44" i="2"/>
  <c r="D44" i="2"/>
  <c r="C44" i="2"/>
  <c r="G44" i="2" s="1"/>
  <c r="I43" i="2"/>
  <c r="H43" i="2"/>
  <c r="E43" i="2"/>
  <c r="D43" i="2"/>
  <c r="C43" i="2"/>
  <c r="G43" i="2" s="1"/>
  <c r="H42" i="2"/>
  <c r="D42" i="2"/>
  <c r="C42" i="2"/>
  <c r="G42" i="2" s="1"/>
  <c r="C41" i="2"/>
  <c r="G41" i="2" s="1"/>
  <c r="J40" i="2"/>
  <c r="I40" i="2"/>
  <c r="H40" i="2"/>
  <c r="F40" i="2"/>
  <c r="E40" i="2"/>
  <c r="D40" i="2"/>
  <c r="C40" i="2"/>
  <c r="G40" i="2" s="1"/>
  <c r="I39" i="2"/>
  <c r="H39" i="2"/>
  <c r="E39" i="2"/>
  <c r="D39" i="2"/>
  <c r="C39" i="2"/>
  <c r="G39" i="2" s="1"/>
  <c r="H38" i="2"/>
  <c r="D38" i="2"/>
  <c r="C38" i="2"/>
  <c r="G38" i="2" s="1"/>
  <c r="C37" i="2"/>
  <c r="G37" i="2" s="1"/>
  <c r="J36" i="2"/>
  <c r="I36" i="2"/>
  <c r="H36" i="2"/>
  <c r="F36" i="2"/>
  <c r="E36" i="2"/>
  <c r="L36" i="2" s="1"/>
  <c r="D36" i="2"/>
  <c r="C36" i="2"/>
  <c r="G36" i="2" s="1"/>
  <c r="I35" i="2"/>
  <c r="H35" i="2"/>
  <c r="E35" i="2"/>
  <c r="D35" i="2"/>
  <c r="C35" i="2"/>
  <c r="G35" i="2" s="1"/>
  <c r="H34" i="2"/>
  <c r="D34" i="2"/>
  <c r="C34" i="2"/>
  <c r="G34" i="2" s="1"/>
  <c r="C33" i="2"/>
  <c r="J32" i="2"/>
  <c r="I32" i="2"/>
  <c r="H32" i="2"/>
  <c r="F32" i="2"/>
  <c r="E32" i="2"/>
  <c r="L32" i="2" s="1"/>
  <c r="D32" i="2"/>
  <c r="C32" i="2"/>
  <c r="G32" i="2" s="1"/>
  <c r="I31" i="2"/>
  <c r="H31" i="2"/>
  <c r="E31" i="2"/>
  <c r="D31" i="2"/>
  <c r="C31" i="2"/>
  <c r="G31" i="2" s="1"/>
  <c r="H30" i="2"/>
  <c r="D30" i="2"/>
  <c r="C30" i="2"/>
  <c r="G30" i="2" s="1"/>
  <c r="C29" i="2"/>
  <c r="J28" i="2"/>
  <c r="I28" i="2"/>
  <c r="H28" i="2"/>
  <c r="F28" i="2"/>
  <c r="E28" i="2"/>
  <c r="D28" i="2"/>
  <c r="C28" i="2"/>
  <c r="G28" i="2" s="1"/>
  <c r="I27" i="2"/>
  <c r="H27" i="2"/>
  <c r="E27" i="2"/>
  <c r="D27" i="2"/>
  <c r="C27" i="2"/>
  <c r="G27" i="2" s="1"/>
  <c r="H26" i="2"/>
  <c r="D26" i="2"/>
  <c r="C26" i="2"/>
  <c r="G26" i="2" s="1"/>
  <c r="C25" i="2"/>
  <c r="J24" i="2"/>
  <c r="I24" i="2"/>
  <c r="H24" i="2"/>
  <c r="F24" i="2"/>
  <c r="E24" i="2"/>
  <c r="D24" i="2"/>
  <c r="C24" i="2"/>
  <c r="G24" i="2" s="1"/>
  <c r="I23" i="2"/>
  <c r="H23" i="2"/>
  <c r="E23" i="2"/>
  <c r="D23" i="2"/>
  <c r="C23" i="2"/>
  <c r="G23" i="2" s="1"/>
  <c r="H22" i="2"/>
  <c r="D22" i="2"/>
  <c r="C22" i="2"/>
  <c r="G22" i="2" s="1"/>
  <c r="C21" i="2"/>
  <c r="J20" i="2"/>
  <c r="I20" i="2"/>
  <c r="H20" i="2"/>
  <c r="F20" i="2"/>
  <c r="E20" i="2"/>
  <c r="D20" i="2"/>
  <c r="C20" i="2"/>
  <c r="G20" i="2" s="1"/>
  <c r="I19" i="2"/>
  <c r="H19" i="2"/>
  <c r="E19" i="2"/>
  <c r="D19" i="2"/>
  <c r="C19" i="2"/>
  <c r="G19" i="2" s="1"/>
  <c r="H18" i="2"/>
  <c r="D18" i="2"/>
  <c r="C18" i="2"/>
  <c r="G18" i="2" s="1"/>
  <c r="C17" i="2"/>
  <c r="J16" i="2"/>
  <c r="I16" i="2"/>
  <c r="H16" i="2"/>
  <c r="F16" i="2"/>
  <c r="E16" i="2"/>
  <c r="D16" i="2"/>
  <c r="C16" i="2"/>
  <c r="G16" i="2" s="1"/>
  <c r="I15" i="2"/>
  <c r="H15" i="2"/>
  <c r="E15" i="2"/>
  <c r="D15" i="2"/>
  <c r="C15" i="2"/>
  <c r="G15" i="2" s="1"/>
  <c r="H14" i="2"/>
  <c r="C14" i="2"/>
  <c r="D14" i="2" s="1"/>
  <c r="C13" i="2"/>
  <c r="J13" i="2" s="1"/>
  <c r="J12" i="2"/>
  <c r="I12" i="2"/>
  <c r="H12" i="2"/>
  <c r="F12" i="2"/>
  <c r="E12" i="2"/>
  <c r="D12" i="2"/>
  <c r="C12" i="2"/>
  <c r="G12" i="2" s="1"/>
  <c r="I11" i="2"/>
  <c r="H11" i="2"/>
  <c r="E11" i="2"/>
  <c r="D11" i="2"/>
  <c r="C11" i="2"/>
  <c r="G11" i="2" s="1"/>
  <c r="H10" i="2"/>
  <c r="G10" i="2"/>
  <c r="D10" i="2"/>
  <c r="C10" i="2"/>
  <c r="J9" i="2"/>
  <c r="G9" i="2"/>
  <c r="C9" i="2"/>
  <c r="J8" i="2"/>
  <c r="I8" i="2"/>
  <c r="H8" i="2"/>
  <c r="F8" i="2"/>
  <c r="E8" i="2"/>
  <c r="D8" i="2"/>
  <c r="C8" i="2"/>
  <c r="G8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I7" i="2"/>
  <c r="H7" i="2"/>
  <c r="E7" i="2"/>
  <c r="D7" i="2"/>
  <c r="C7" i="2"/>
  <c r="G7" i="2" s="1"/>
  <c r="H6" i="2"/>
  <c r="C6" i="2"/>
  <c r="C5" i="2"/>
  <c r="J5" i="2" s="1"/>
  <c r="A5" i="2"/>
  <c r="A6" i="2" s="1"/>
  <c r="A7" i="2" s="1"/>
  <c r="J4" i="2"/>
  <c r="I4" i="2"/>
  <c r="H4" i="2"/>
  <c r="F4" i="2"/>
  <c r="E4" i="2"/>
  <c r="D4" i="2"/>
  <c r="C4" i="2"/>
  <c r="G4" i="2" s="1"/>
  <c r="C165" i="1"/>
  <c r="H165" i="1" s="1"/>
  <c r="C164" i="1"/>
  <c r="G164" i="1" s="1"/>
  <c r="J163" i="1"/>
  <c r="F163" i="1"/>
  <c r="C163" i="1"/>
  <c r="I163" i="1" s="1"/>
  <c r="J162" i="1"/>
  <c r="I162" i="1"/>
  <c r="H162" i="1"/>
  <c r="F162" i="1"/>
  <c r="E162" i="1"/>
  <c r="L162" i="1" s="1"/>
  <c r="D162" i="1"/>
  <c r="C162" i="1"/>
  <c r="G162" i="1" s="1"/>
  <c r="H161" i="1"/>
  <c r="D161" i="1"/>
  <c r="C161" i="1"/>
  <c r="G161" i="1" s="1"/>
  <c r="C160" i="1"/>
  <c r="G160" i="1" s="1"/>
  <c r="J159" i="1"/>
  <c r="F159" i="1"/>
  <c r="C159" i="1"/>
  <c r="I159" i="1" s="1"/>
  <c r="J158" i="1"/>
  <c r="I158" i="1"/>
  <c r="H158" i="1"/>
  <c r="F158" i="1"/>
  <c r="E158" i="1"/>
  <c r="D158" i="1"/>
  <c r="C158" i="1"/>
  <c r="G158" i="1" s="1"/>
  <c r="H157" i="1"/>
  <c r="D157" i="1"/>
  <c r="C157" i="1"/>
  <c r="G157" i="1" s="1"/>
  <c r="C156" i="1"/>
  <c r="J155" i="1"/>
  <c r="I155" i="1"/>
  <c r="F155" i="1"/>
  <c r="E155" i="1"/>
  <c r="C155" i="1"/>
  <c r="H155" i="1" s="1"/>
  <c r="J154" i="1"/>
  <c r="I154" i="1"/>
  <c r="H154" i="1"/>
  <c r="F154" i="1"/>
  <c r="E154" i="1"/>
  <c r="D154" i="1"/>
  <c r="C154" i="1"/>
  <c r="G154" i="1" s="1"/>
  <c r="H153" i="1"/>
  <c r="D153" i="1"/>
  <c r="C153" i="1"/>
  <c r="G153" i="1" s="1"/>
  <c r="C152" i="1"/>
  <c r="J151" i="1"/>
  <c r="I151" i="1"/>
  <c r="F151" i="1"/>
  <c r="E151" i="1"/>
  <c r="C151" i="1"/>
  <c r="H151" i="1" s="1"/>
  <c r="J150" i="1"/>
  <c r="I150" i="1"/>
  <c r="H150" i="1"/>
  <c r="F150" i="1"/>
  <c r="E150" i="1"/>
  <c r="K150" i="1" s="1"/>
  <c r="D150" i="1"/>
  <c r="C150" i="1"/>
  <c r="G150" i="1" s="1"/>
  <c r="C149" i="1"/>
  <c r="C148" i="1"/>
  <c r="J148" i="1" s="1"/>
  <c r="J147" i="1"/>
  <c r="I147" i="1"/>
  <c r="F147" i="1"/>
  <c r="E147" i="1"/>
  <c r="C147" i="1"/>
  <c r="H147" i="1" s="1"/>
  <c r="J146" i="1"/>
  <c r="I146" i="1"/>
  <c r="H146" i="1"/>
  <c r="F146" i="1"/>
  <c r="L146" i="1" s="1"/>
  <c r="E146" i="1"/>
  <c r="D146" i="1"/>
  <c r="C146" i="1"/>
  <c r="G146" i="1" s="1"/>
  <c r="C145" i="1"/>
  <c r="G145" i="1" s="1"/>
  <c r="C144" i="1"/>
  <c r="G144" i="1" s="1"/>
  <c r="C143" i="1"/>
  <c r="G143" i="1" s="1"/>
  <c r="J142" i="1"/>
  <c r="I142" i="1"/>
  <c r="H142" i="1"/>
  <c r="F142" i="1"/>
  <c r="E142" i="1"/>
  <c r="D142" i="1"/>
  <c r="C142" i="1"/>
  <c r="G142" i="1" s="1"/>
  <c r="G141" i="1"/>
  <c r="E141" i="1"/>
  <c r="C141" i="1"/>
  <c r="G140" i="1"/>
  <c r="F140" i="1"/>
  <c r="C140" i="1"/>
  <c r="G139" i="1"/>
  <c r="F139" i="1"/>
  <c r="C139" i="1"/>
  <c r="J138" i="1"/>
  <c r="I138" i="1"/>
  <c r="H138" i="1"/>
  <c r="F138" i="1"/>
  <c r="L138" i="1" s="1"/>
  <c r="E138" i="1"/>
  <c r="D138" i="1"/>
  <c r="C138" i="1"/>
  <c r="G138" i="1" s="1"/>
  <c r="C137" i="1"/>
  <c r="G137" i="1" s="1"/>
  <c r="C136" i="1"/>
  <c r="H136" i="1" s="1"/>
  <c r="C135" i="1"/>
  <c r="J134" i="1"/>
  <c r="I134" i="1"/>
  <c r="H134" i="1"/>
  <c r="F134" i="1"/>
  <c r="E134" i="1"/>
  <c r="D134" i="1"/>
  <c r="C134" i="1"/>
  <c r="G134" i="1" s="1"/>
  <c r="E133" i="1"/>
  <c r="C133" i="1"/>
  <c r="G133" i="1" s="1"/>
  <c r="F132" i="1"/>
  <c r="C132" i="1"/>
  <c r="G132" i="1" s="1"/>
  <c r="L131" i="1"/>
  <c r="J131" i="1"/>
  <c r="I131" i="1"/>
  <c r="H131" i="1"/>
  <c r="F131" i="1"/>
  <c r="E131" i="1"/>
  <c r="D131" i="1"/>
  <c r="C131" i="1"/>
  <c r="G131" i="1" s="1"/>
  <c r="C130" i="1"/>
  <c r="J129" i="1"/>
  <c r="H129" i="1"/>
  <c r="F129" i="1"/>
  <c r="D129" i="1"/>
  <c r="C129" i="1"/>
  <c r="I129" i="1" s="1"/>
  <c r="I128" i="1"/>
  <c r="G128" i="1"/>
  <c r="E128" i="1"/>
  <c r="C128" i="1"/>
  <c r="J127" i="1"/>
  <c r="I127" i="1"/>
  <c r="H127" i="1"/>
  <c r="F127" i="1"/>
  <c r="L127" i="1" s="1"/>
  <c r="E127" i="1"/>
  <c r="D127" i="1"/>
  <c r="C127" i="1"/>
  <c r="G127" i="1" s="1"/>
  <c r="I126" i="1"/>
  <c r="E126" i="1"/>
  <c r="C126" i="1"/>
  <c r="J125" i="1"/>
  <c r="H125" i="1"/>
  <c r="F125" i="1"/>
  <c r="D125" i="1"/>
  <c r="C125" i="1"/>
  <c r="I125" i="1" s="1"/>
  <c r="J124" i="1"/>
  <c r="G124" i="1"/>
  <c r="E124" i="1"/>
  <c r="C124" i="1"/>
  <c r="F124" i="1" s="1"/>
  <c r="J123" i="1"/>
  <c r="I123" i="1"/>
  <c r="H123" i="1"/>
  <c r="F123" i="1"/>
  <c r="E123" i="1"/>
  <c r="L123" i="1" s="1"/>
  <c r="D123" i="1"/>
  <c r="C123" i="1"/>
  <c r="G123" i="1" s="1"/>
  <c r="I122" i="1"/>
  <c r="G122" i="1"/>
  <c r="D122" i="1"/>
  <c r="C122" i="1"/>
  <c r="J121" i="1"/>
  <c r="G121" i="1"/>
  <c r="D121" i="1"/>
  <c r="C121" i="1"/>
  <c r="J120" i="1"/>
  <c r="E120" i="1"/>
  <c r="C120" i="1"/>
  <c r="J119" i="1"/>
  <c r="I119" i="1"/>
  <c r="H119" i="1"/>
  <c r="F119" i="1"/>
  <c r="E119" i="1"/>
  <c r="K119" i="1" s="1"/>
  <c r="D119" i="1"/>
  <c r="C119" i="1"/>
  <c r="G119" i="1" s="1"/>
  <c r="I118" i="1"/>
  <c r="G118" i="1"/>
  <c r="E118" i="1"/>
  <c r="D118" i="1"/>
  <c r="C118" i="1"/>
  <c r="J117" i="1"/>
  <c r="G117" i="1"/>
  <c r="F117" i="1"/>
  <c r="D117" i="1"/>
  <c r="C117" i="1"/>
  <c r="J116" i="1"/>
  <c r="G116" i="1"/>
  <c r="F116" i="1"/>
  <c r="E116" i="1"/>
  <c r="C116" i="1"/>
  <c r="J115" i="1"/>
  <c r="I115" i="1"/>
  <c r="H115" i="1"/>
  <c r="F115" i="1"/>
  <c r="E115" i="1"/>
  <c r="L115" i="1" s="1"/>
  <c r="D115" i="1"/>
  <c r="C115" i="1"/>
  <c r="G115" i="1" s="1"/>
  <c r="I114" i="1"/>
  <c r="G114" i="1"/>
  <c r="D114" i="1"/>
  <c r="C114" i="1"/>
  <c r="J113" i="1"/>
  <c r="G113" i="1"/>
  <c r="D113" i="1"/>
  <c r="C113" i="1"/>
  <c r="J112" i="1"/>
  <c r="G112" i="1"/>
  <c r="E112" i="1"/>
  <c r="C112" i="1"/>
  <c r="J111" i="1"/>
  <c r="I111" i="1"/>
  <c r="H111" i="1"/>
  <c r="F111" i="1"/>
  <c r="E111" i="1"/>
  <c r="D111" i="1"/>
  <c r="C111" i="1"/>
  <c r="G111" i="1" s="1"/>
  <c r="I110" i="1"/>
  <c r="E110" i="1"/>
  <c r="C110" i="1"/>
  <c r="G110" i="1" s="1"/>
  <c r="J109" i="1"/>
  <c r="H109" i="1"/>
  <c r="F109" i="1"/>
  <c r="D109" i="1"/>
  <c r="C109" i="1"/>
  <c r="I109" i="1" s="1"/>
  <c r="C108" i="1"/>
  <c r="I108" i="1" s="1"/>
  <c r="J107" i="1"/>
  <c r="I107" i="1"/>
  <c r="H107" i="1"/>
  <c r="F107" i="1"/>
  <c r="L107" i="1" s="1"/>
  <c r="E107" i="1"/>
  <c r="D107" i="1"/>
  <c r="C107" i="1"/>
  <c r="G107" i="1" s="1"/>
  <c r="I106" i="1"/>
  <c r="E106" i="1"/>
  <c r="C106" i="1"/>
  <c r="G106" i="1" s="1"/>
  <c r="J105" i="1"/>
  <c r="H105" i="1"/>
  <c r="F105" i="1"/>
  <c r="D105" i="1"/>
  <c r="C105" i="1"/>
  <c r="I105" i="1" s="1"/>
  <c r="C104" i="1"/>
  <c r="J103" i="1"/>
  <c r="I103" i="1"/>
  <c r="H103" i="1"/>
  <c r="F103" i="1"/>
  <c r="L103" i="1" s="1"/>
  <c r="E103" i="1"/>
  <c r="D103" i="1"/>
  <c r="C103" i="1"/>
  <c r="G103" i="1" s="1"/>
  <c r="I102" i="1"/>
  <c r="E102" i="1"/>
  <c r="C102" i="1"/>
  <c r="G102" i="1" s="1"/>
  <c r="J101" i="1"/>
  <c r="H101" i="1"/>
  <c r="F101" i="1"/>
  <c r="D101" i="1"/>
  <c r="C101" i="1"/>
  <c r="I101" i="1" s="1"/>
  <c r="I100" i="1"/>
  <c r="G100" i="1"/>
  <c r="C100" i="1"/>
  <c r="J99" i="1"/>
  <c r="I99" i="1"/>
  <c r="H99" i="1"/>
  <c r="F99" i="1"/>
  <c r="L99" i="1" s="1"/>
  <c r="E99" i="1"/>
  <c r="D99" i="1"/>
  <c r="C99" i="1"/>
  <c r="G99" i="1" s="1"/>
  <c r="E98" i="1"/>
  <c r="C98" i="1"/>
  <c r="I98" i="1" s="1"/>
  <c r="J97" i="1"/>
  <c r="H97" i="1"/>
  <c r="F97" i="1"/>
  <c r="D97" i="1"/>
  <c r="C97" i="1"/>
  <c r="I97" i="1" s="1"/>
  <c r="E96" i="1"/>
  <c r="C96" i="1"/>
  <c r="I96" i="1" s="1"/>
  <c r="J95" i="1"/>
  <c r="I95" i="1"/>
  <c r="H95" i="1"/>
  <c r="F95" i="1"/>
  <c r="L95" i="1" s="1"/>
  <c r="E95" i="1"/>
  <c r="D95" i="1"/>
  <c r="C95" i="1"/>
  <c r="G95" i="1" s="1"/>
  <c r="I94" i="1"/>
  <c r="G94" i="1"/>
  <c r="C94" i="1"/>
  <c r="J93" i="1"/>
  <c r="H93" i="1"/>
  <c r="F93" i="1"/>
  <c r="D93" i="1"/>
  <c r="C93" i="1"/>
  <c r="I93" i="1" s="1"/>
  <c r="J92" i="1"/>
  <c r="E92" i="1"/>
  <c r="C92" i="1"/>
  <c r="G92" i="1" s="1"/>
  <c r="J91" i="1"/>
  <c r="I91" i="1"/>
  <c r="H91" i="1"/>
  <c r="F91" i="1"/>
  <c r="E91" i="1"/>
  <c r="K91" i="1" s="1"/>
  <c r="D91" i="1"/>
  <c r="C91" i="1"/>
  <c r="G91" i="1" s="1"/>
  <c r="G90" i="1"/>
  <c r="E90" i="1"/>
  <c r="C90" i="1"/>
  <c r="G89" i="1"/>
  <c r="F89" i="1"/>
  <c r="C89" i="1"/>
  <c r="G88" i="1"/>
  <c r="F88" i="1"/>
  <c r="C88" i="1"/>
  <c r="J87" i="1"/>
  <c r="I87" i="1"/>
  <c r="H87" i="1"/>
  <c r="F87" i="1"/>
  <c r="L87" i="1" s="1"/>
  <c r="E87" i="1"/>
  <c r="D87" i="1"/>
  <c r="C87" i="1"/>
  <c r="G87" i="1" s="1"/>
  <c r="I86" i="1"/>
  <c r="D86" i="1"/>
  <c r="C86" i="1"/>
  <c r="G86" i="1" s="1"/>
  <c r="J85" i="1"/>
  <c r="D85" i="1"/>
  <c r="C85" i="1"/>
  <c r="G85" i="1" s="1"/>
  <c r="J84" i="1"/>
  <c r="E84" i="1"/>
  <c r="C84" i="1"/>
  <c r="G84" i="1" s="1"/>
  <c r="J83" i="1"/>
  <c r="I83" i="1"/>
  <c r="H83" i="1"/>
  <c r="F83" i="1"/>
  <c r="E83" i="1"/>
  <c r="K83" i="1" s="1"/>
  <c r="D83" i="1"/>
  <c r="C83" i="1"/>
  <c r="G83" i="1" s="1"/>
  <c r="G82" i="1"/>
  <c r="E82" i="1"/>
  <c r="C82" i="1"/>
  <c r="G81" i="1"/>
  <c r="F81" i="1"/>
  <c r="C81" i="1"/>
  <c r="G80" i="1"/>
  <c r="F80" i="1"/>
  <c r="C80" i="1"/>
  <c r="J79" i="1"/>
  <c r="I79" i="1"/>
  <c r="H79" i="1"/>
  <c r="F79" i="1"/>
  <c r="L79" i="1" s="1"/>
  <c r="E79" i="1"/>
  <c r="D79" i="1"/>
  <c r="C79" i="1"/>
  <c r="G79" i="1" s="1"/>
  <c r="I78" i="1"/>
  <c r="D78" i="1"/>
  <c r="C78" i="1"/>
  <c r="G78" i="1" s="1"/>
  <c r="J77" i="1"/>
  <c r="D77" i="1"/>
  <c r="C77" i="1"/>
  <c r="G77" i="1" s="1"/>
  <c r="J76" i="1"/>
  <c r="E76" i="1"/>
  <c r="C76" i="1"/>
  <c r="G76" i="1" s="1"/>
  <c r="J75" i="1"/>
  <c r="I75" i="1"/>
  <c r="H75" i="1"/>
  <c r="F75" i="1"/>
  <c r="E75" i="1"/>
  <c r="K75" i="1" s="1"/>
  <c r="D75" i="1"/>
  <c r="C75" i="1"/>
  <c r="G75" i="1" s="1"/>
  <c r="G74" i="1"/>
  <c r="E74" i="1"/>
  <c r="C74" i="1"/>
  <c r="G73" i="1"/>
  <c r="F73" i="1"/>
  <c r="C73" i="1"/>
  <c r="G72" i="1"/>
  <c r="F72" i="1"/>
  <c r="C72" i="1"/>
  <c r="J71" i="1"/>
  <c r="I71" i="1"/>
  <c r="H71" i="1"/>
  <c r="F71" i="1"/>
  <c r="L71" i="1" s="1"/>
  <c r="E71" i="1"/>
  <c r="D71" i="1"/>
  <c r="C71" i="1"/>
  <c r="G71" i="1" s="1"/>
  <c r="I70" i="1"/>
  <c r="D70" i="1"/>
  <c r="C70" i="1"/>
  <c r="G70" i="1" s="1"/>
  <c r="J69" i="1"/>
  <c r="D69" i="1"/>
  <c r="C69" i="1"/>
  <c r="G69" i="1" s="1"/>
  <c r="J68" i="1"/>
  <c r="E68" i="1"/>
  <c r="C68" i="1"/>
  <c r="G68" i="1" s="1"/>
  <c r="J67" i="1"/>
  <c r="I67" i="1"/>
  <c r="H67" i="1"/>
  <c r="F67" i="1"/>
  <c r="E67" i="1"/>
  <c r="K67" i="1" s="1"/>
  <c r="D67" i="1"/>
  <c r="C67" i="1"/>
  <c r="G67" i="1" s="1"/>
  <c r="G66" i="1"/>
  <c r="E66" i="1"/>
  <c r="C66" i="1"/>
  <c r="G65" i="1"/>
  <c r="F65" i="1"/>
  <c r="C65" i="1"/>
  <c r="G64" i="1"/>
  <c r="F64" i="1"/>
  <c r="C64" i="1"/>
  <c r="J63" i="1"/>
  <c r="I63" i="1"/>
  <c r="H63" i="1"/>
  <c r="F63" i="1"/>
  <c r="L63" i="1" s="1"/>
  <c r="E63" i="1"/>
  <c r="D63" i="1"/>
  <c r="C63" i="1"/>
  <c r="G63" i="1" s="1"/>
  <c r="I62" i="1"/>
  <c r="D62" i="1"/>
  <c r="C62" i="1"/>
  <c r="G62" i="1" s="1"/>
  <c r="J61" i="1"/>
  <c r="D61" i="1"/>
  <c r="C61" i="1"/>
  <c r="G61" i="1" s="1"/>
  <c r="J60" i="1"/>
  <c r="E60" i="1"/>
  <c r="C60" i="1"/>
  <c r="G60" i="1" s="1"/>
  <c r="J59" i="1"/>
  <c r="I59" i="1"/>
  <c r="H59" i="1"/>
  <c r="F59" i="1"/>
  <c r="E59" i="1"/>
  <c r="K59" i="1" s="1"/>
  <c r="D59" i="1"/>
  <c r="C59" i="1"/>
  <c r="G59" i="1" s="1"/>
  <c r="G58" i="1"/>
  <c r="E58" i="1"/>
  <c r="C58" i="1"/>
  <c r="G57" i="1"/>
  <c r="F57" i="1"/>
  <c r="C57" i="1"/>
  <c r="G56" i="1"/>
  <c r="F56" i="1"/>
  <c r="C56" i="1"/>
  <c r="J55" i="1"/>
  <c r="I55" i="1"/>
  <c r="H55" i="1"/>
  <c r="F55" i="1"/>
  <c r="L55" i="1" s="1"/>
  <c r="E55" i="1"/>
  <c r="D55" i="1"/>
  <c r="C55" i="1"/>
  <c r="G55" i="1" s="1"/>
  <c r="I54" i="1"/>
  <c r="D54" i="1"/>
  <c r="C54" i="1"/>
  <c r="G54" i="1" s="1"/>
  <c r="J53" i="1"/>
  <c r="I53" i="1"/>
  <c r="F53" i="1"/>
  <c r="E53" i="1"/>
  <c r="C53" i="1"/>
  <c r="H53" i="1" s="1"/>
  <c r="J52" i="1"/>
  <c r="I52" i="1"/>
  <c r="H52" i="1"/>
  <c r="F52" i="1"/>
  <c r="E52" i="1"/>
  <c r="L52" i="1" s="1"/>
  <c r="D52" i="1"/>
  <c r="C52" i="1"/>
  <c r="G52" i="1" s="1"/>
  <c r="H51" i="1"/>
  <c r="D51" i="1"/>
  <c r="C51" i="1"/>
  <c r="G51" i="1" s="1"/>
  <c r="C50" i="1"/>
  <c r="J50" i="1" s="1"/>
  <c r="J49" i="1"/>
  <c r="I49" i="1"/>
  <c r="F49" i="1"/>
  <c r="E49" i="1"/>
  <c r="C49" i="1"/>
  <c r="H49" i="1" s="1"/>
  <c r="J48" i="1"/>
  <c r="I48" i="1"/>
  <c r="H48" i="1"/>
  <c r="F48" i="1"/>
  <c r="E48" i="1"/>
  <c r="D48" i="1"/>
  <c r="C48" i="1"/>
  <c r="G48" i="1" s="1"/>
  <c r="H47" i="1"/>
  <c r="D47" i="1"/>
  <c r="C47" i="1"/>
  <c r="G47" i="1" s="1"/>
  <c r="C46" i="1"/>
  <c r="J46" i="1" s="1"/>
  <c r="J45" i="1"/>
  <c r="I45" i="1"/>
  <c r="F45" i="1"/>
  <c r="E45" i="1"/>
  <c r="C45" i="1"/>
  <c r="H45" i="1" s="1"/>
  <c r="J44" i="1"/>
  <c r="I44" i="1"/>
  <c r="H44" i="1"/>
  <c r="F44" i="1"/>
  <c r="E44" i="1"/>
  <c r="D44" i="1"/>
  <c r="C44" i="1"/>
  <c r="G44" i="1" s="1"/>
  <c r="H43" i="1"/>
  <c r="D43" i="1"/>
  <c r="C43" i="1"/>
  <c r="G43" i="1" s="1"/>
  <c r="C42" i="1"/>
  <c r="J42" i="1" s="1"/>
  <c r="J41" i="1"/>
  <c r="I41" i="1"/>
  <c r="F41" i="1"/>
  <c r="E41" i="1"/>
  <c r="C41" i="1"/>
  <c r="H41" i="1" s="1"/>
  <c r="J40" i="1"/>
  <c r="I40" i="1"/>
  <c r="H40" i="1"/>
  <c r="F40" i="1"/>
  <c r="E40" i="1"/>
  <c r="D40" i="1"/>
  <c r="C40" i="1"/>
  <c r="G40" i="1" s="1"/>
  <c r="C39" i="1"/>
  <c r="G39" i="1" s="1"/>
  <c r="J38" i="1"/>
  <c r="F38" i="1"/>
  <c r="C38" i="1"/>
  <c r="I38" i="1" s="1"/>
  <c r="J37" i="1"/>
  <c r="I37" i="1"/>
  <c r="F37" i="1"/>
  <c r="E37" i="1"/>
  <c r="C37" i="1"/>
  <c r="H37" i="1" s="1"/>
  <c r="J36" i="1"/>
  <c r="I36" i="1"/>
  <c r="H36" i="1"/>
  <c r="F36" i="1"/>
  <c r="E36" i="1"/>
  <c r="D36" i="1"/>
  <c r="C36" i="1"/>
  <c r="G36" i="1" s="1"/>
  <c r="L36" i="1" s="1"/>
  <c r="C35" i="1"/>
  <c r="G35" i="1" s="1"/>
  <c r="J34" i="1"/>
  <c r="F34" i="1"/>
  <c r="C34" i="1"/>
  <c r="I34" i="1" s="1"/>
  <c r="J33" i="1"/>
  <c r="I33" i="1"/>
  <c r="F33" i="1"/>
  <c r="E33" i="1"/>
  <c r="C33" i="1"/>
  <c r="H33" i="1" s="1"/>
  <c r="J32" i="1"/>
  <c r="I32" i="1"/>
  <c r="H32" i="1"/>
  <c r="F32" i="1"/>
  <c r="E32" i="1"/>
  <c r="D32" i="1"/>
  <c r="C32" i="1"/>
  <c r="G32" i="1" s="1"/>
  <c r="L32" i="1" s="1"/>
  <c r="C31" i="1"/>
  <c r="J31" i="1" s="1"/>
  <c r="J30" i="1"/>
  <c r="F30" i="1"/>
  <c r="C30" i="1"/>
  <c r="I30" i="1" s="1"/>
  <c r="J29" i="1"/>
  <c r="I29" i="1"/>
  <c r="F29" i="1"/>
  <c r="E29" i="1"/>
  <c r="C29" i="1"/>
  <c r="H29" i="1" s="1"/>
  <c r="J28" i="1"/>
  <c r="I28" i="1"/>
  <c r="H28" i="1"/>
  <c r="F28" i="1"/>
  <c r="E28" i="1"/>
  <c r="D28" i="1"/>
  <c r="C28" i="1"/>
  <c r="G28" i="1" s="1"/>
  <c r="L28" i="1" s="1"/>
  <c r="C27" i="1"/>
  <c r="G27" i="1" s="1"/>
  <c r="J26" i="1"/>
  <c r="F26" i="1"/>
  <c r="C26" i="1"/>
  <c r="I26" i="1" s="1"/>
  <c r="J25" i="1"/>
  <c r="I25" i="1"/>
  <c r="F25" i="1"/>
  <c r="E25" i="1"/>
  <c r="C25" i="1"/>
  <c r="H25" i="1" s="1"/>
  <c r="J24" i="1"/>
  <c r="I24" i="1"/>
  <c r="H24" i="1"/>
  <c r="F24" i="1"/>
  <c r="E24" i="1"/>
  <c r="D24" i="1"/>
  <c r="C24" i="1"/>
  <c r="G24" i="1" s="1"/>
  <c r="L24" i="1" s="1"/>
  <c r="C23" i="1"/>
  <c r="J23" i="1" s="1"/>
  <c r="J22" i="1"/>
  <c r="F22" i="1"/>
  <c r="C22" i="1"/>
  <c r="I22" i="1" s="1"/>
  <c r="J21" i="1"/>
  <c r="I21" i="1"/>
  <c r="F21" i="1"/>
  <c r="E21" i="1"/>
  <c r="C21" i="1"/>
  <c r="H21" i="1" s="1"/>
  <c r="J20" i="1"/>
  <c r="I20" i="1"/>
  <c r="H20" i="1"/>
  <c r="F20" i="1"/>
  <c r="E20" i="1"/>
  <c r="D20" i="1"/>
  <c r="C20" i="1"/>
  <c r="G20" i="1" s="1"/>
  <c r="L20" i="1" s="1"/>
  <c r="C19" i="1"/>
  <c r="G19" i="1" s="1"/>
  <c r="J18" i="1"/>
  <c r="F18" i="1"/>
  <c r="C18" i="1"/>
  <c r="I18" i="1" s="1"/>
  <c r="J17" i="1"/>
  <c r="I17" i="1"/>
  <c r="F17" i="1"/>
  <c r="E17" i="1"/>
  <c r="C17" i="1"/>
  <c r="H17" i="1" s="1"/>
  <c r="J16" i="1"/>
  <c r="I16" i="1"/>
  <c r="H16" i="1"/>
  <c r="F16" i="1"/>
  <c r="E16" i="1"/>
  <c r="D16" i="1"/>
  <c r="C16" i="1"/>
  <c r="G16" i="1" s="1"/>
  <c r="L16" i="1" s="1"/>
  <c r="C15" i="1"/>
  <c r="J15" i="1" s="1"/>
  <c r="J14" i="1"/>
  <c r="F14" i="1"/>
  <c r="C14" i="1"/>
  <c r="I14" i="1" s="1"/>
  <c r="J13" i="1"/>
  <c r="I13" i="1"/>
  <c r="F13" i="1"/>
  <c r="E13" i="1"/>
  <c r="C13" i="1"/>
  <c r="H13" i="1" s="1"/>
  <c r="J12" i="1"/>
  <c r="I12" i="1"/>
  <c r="H12" i="1"/>
  <c r="F12" i="1"/>
  <c r="E12" i="1"/>
  <c r="D12" i="1"/>
  <c r="C12" i="1"/>
  <c r="G12" i="1" s="1"/>
  <c r="L12" i="1" s="1"/>
  <c r="C11" i="1"/>
  <c r="J10" i="1"/>
  <c r="F10" i="1"/>
  <c r="C10" i="1"/>
  <c r="I10" i="1" s="1"/>
  <c r="J9" i="1"/>
  <c r="I9" i="1"/>
  <c r="F9" i="1"/>
  <c r="E9" i="1"/>
  <c r="C9" i="1"/>
  <c r="H9" i="1" s="1"/>
  <c r="J8" i="1"/>
  <c r="I8" i="1"/>
  <c r="H8" i="1"/>
  <c r="F8" i="1"/>
  <c r="E8" i="1"/>
  <c r="D8" i="1"/>
  <c r="C8" i="1"/>
  <c r="G8" i="1" s="1"/>
  <c r="L8" i="1" s="1"/>
  <c r="C7" i="1"/>
  <c r="J6" i="1"/>
  <c r="F6" i="1"/>
  <c r="C6" i="1"/>
  <c r="I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J5" i="1"/>
  <c r="I5" i="1"/>
  <c r="F5" i="1"/>
  <c r="E5" i="1"/>
  <c r="C5" i="1"/>
  <c r="H5" i="1" s="1"/>
  <c r="A5" i="1"/>
  <c r="J4" i="1"/>
  <c r="I4" i="1"/>
  <c r="H4" i="1"/>
  <c r="F4" i="1"/>
  <c r="E4" i="1"/>
  <c r="K4" i="1" s="1"/>
  <c r="D4" i="1"/>
  <c r="C4" i="1"/>
  <c r="G4" i="1" s="1"/>
  <c r="L4" i="1" s="1"/>
  <c r="L16" i="2" l="1"/>
  <c r="K16" i="2"/>
  <c r="L24" i="2"/>
  <c r="J6" i="2"/>
  <c r="F6" i="2"/>
  <c r="I6" i="2"/>
  <c r="E6" i="2"/>
  <c r="F13" i="2"/>
  <c r="J29" i="2"/>
  <c r="F29" i="2"/>
  <c r="I29" i="2"/>
  <c r="E29" i="2"/>
  <c r="H29" i="2"/>
  <c r="D29" i="2"/>
  <c r="J33" i="2"/>
  <c r="F33" i="2"/>
  <c r="I33" i="2"/>
  <c r="E33" i="2"/>
  <c r="H33" i="2"/>
  <c r="D33" i="2"/>
  <c r="J57" i="2"/>
  <c r="F57" i="2"/>
  <c r="I57" i="2"/>
  <c r="E57" i="2"/>
  <c r="H57" i="2"/>
  <c r="D57" i="2"/>
  <c r="L4" i="2"/>
  <c r="K4" i="2"/>
  <c r="G13" i="2"/>
  <c r="L27" i="2"/>
  <c r="G33" i="2"/>
  <c r="K43" i="2"/>
  <c r="L20" i="2"/>
  <c r="L28" i="2"/>
  <c r="F5" i="2"/>
  <c r="J14" i="2"/>
  <c r="F14" i="2"/>
  <c r="I14" i="2"/>
  <c r="E14" i="2"/>
  <c r="J17" i="2"/>
  <c r="F17" i="2"/>
  <c r="I17" i="2"/>
  <c r="E17" i="2"/>
  <c r="H17" i="2"/>
  <c r="D17" i="2"/>
  <c r="J21" i="2"/>
  <c r="F21" i="2"/>
  <c r="I21" i="2"/>
  <c r="E21" i="2"/>
  <c r="H21" i="2"/>
  <c r="D21" i="2"/>
  <c r="J25" i="2"/>
  <c r="F25" i="2"/>
  <c r="I25" i="2"/>
  <c r="E25" i="2"/>
  <c r="H25" i="2"/>
  <c r="D25" i="2"/>
  <c r="J37" i="2"/>
  <c r="F37" i="2"/>
  <c r="I37" i="2"/>
  <c r="E37" i="2"/>
  <c r="H37" i="2"/>
  <c r="D37" i="2"/>
  <c r="J41" i="2"/>
  <c r="F41" i="2"/>
  <c r="I41" i="2"/>
  <c r="E41" i="2"/>
  <c r="H41" i="2"/>
  <c r="D41" i="2"/>
  <c r="J45" i="2"/>
  <c r="F45" i="2"/>
  <c r="I45" i="2"/>
  <c r="E45" i="2"/>
  <c r="H45" i="2"/>
  <c r="D45" i="2"/>
  <c r="J49" i="2"/>
  <c r="F49" i="2"/>
  <c r="I49" i="2"/>
  <c r="E49" i="2"/>
  <c r="H49" i="2"/>
  <c r="D49" i="2"/>
  <c r="J53" i="2"/>
  <c r="F53" i="2"/>
  <c r="I53" i="2"/>
  <c r="E53" i="2"/>
  <c r="H53" i="2"/>
  <c r="D53" i="2"/>
  <c r="J61" i="2"/>
  <c r="F61" i="2"/>
  <c r="I61" i="2"/>
  <c r="E61" i="2"/>
  <c r="H61" i="2"/>
  <c r="D61" i="2"/>
  <c r="G5" i="2"/>
  <c r="D6" i="2"/>
  <c r="I9" i="2"/>
  <c r="E9" i="2"/>
  <c r="H9" i="2"/>
  <c r="D9" i="2"/>
  <c r="L12" i="2"/>
  <c r="K12" i="2"/>
  <c r="G17" i="2"/>
  <c r="G21" i="2"/>
  <c r="G25" i="2"/>
  <c r="G29" i="2"/>
  <c r="K31" i="2"/>
  <c r="G49" i="2"/>
  <c r="G57" i="2"/>
  <c r="G61" i="2"/>
  <c r="L63" i="2"/>
  <c r="K63" i="2"/>
  <c r="I70" i="2"/>
  <c r="E70" i="2"/>
  <c r="G70" i="2"/>
  <c r="F70" i="2"/>
  <c r="J70" i="2"/>
  <c r="D70" i="2"/>
  <c r="G6" i="2"/>
  <c r="F9" i="2"/>
  <c r="J10" i="2"/>
  <c r="F10" i="2"/>
  <c r="I10" i="2"/>
  <c r="E10" i="2"/>
  <c r="G14" i="2"/>
  <c r="H70" i="2"/>
  <c r="I5" i="2"/>
  <c r="E5" i="2"/>
  <c r="H5" i="2"/>
  <c r="D5" i="2"/>
  <c r="L8" i="2"/>
  <c r="K8" i="2"/>
  <c r="I13" i="2"/>
  <c r="E13" i="2"/>
  <c r="H13" i="2"/>
  <c r="D13" i="2"/>
  <c r="L40" i="2"/>
  <c r="L44" i="2"/>
  <c r="L48" i="2"/>
  <c r="L52" i="2"/>
  <c r="L56" i="2"/>
  <c r="L60" i="2"/>
  <c r="L68" i="2"/>
  <c r="H69" i="2"/>
  <c r="D69" i="2"/>
  <c r="G69" i="2"/>
  <c r="F69" i="2"/>
  <c r="J69" i="2"/>
  <c r="E69" i="2"/>
  <c r="J71" i="2"/>
  <c r="F71" i="2"/>
  <c r="G71" i="2"/>
  <c r="E71" i="2"/>
  <c r="H71" i="2"/>
  <c r="I71" i="2"/>
  <c r="D71" i="2"/>
  <c r="K81" i="2"/>
  <c r="J79" i="2"/>
  <c r="F79" i="2"/>
  <c r="H79" i="2"/>
  <c r="I86" i="2"/>
  <c r="E86" i="2"/>
  <c r="H86" i="2"/>
  <c r="D86" i="2"/>
  <c r="K107" i="2"/>
  <c r="L107" i="2"/>
  <c r="K123" i="2"/>
  <c r="L123" i="2"/>
  <c r="L135" i="2"/>
  <c r="K135" i="2"/>
  <c r="I140" i="2"/>
  <c r="E140" i="2"/>
  <c r="H140" i="2"/>
  <c r="D140" i="2"/>
  <c r="J140" i="2"/>
  <c r="G140" i="2"/>
  <c r="F140" i="2"/>
  <c r="K162" i="2"/>
  <c r="L162" i="2"/>
  <c r="F7" i="2"/>
  <c r="J7" i="2"/>
  <c r="F11" i="2"/>
  <c r="L11" i="2" s="1"/>
  <c r="J11" i="2"/>
  <c r="F15" i="2"/>
  <c r="J15" i="2"/>
  <c r="K15" i="2" s="1"/>
  <c r="E18" i="2"/>
  <c r="I18" i="2"/>
  <c r="F19" i="2"/>
  <c r="K19" i="2" s="1"/>
  <c r="J19" i="2"/>
  <c r="L19" i="2" s="1"/>
  <c r="K20" i="2"/>
  <c r="E22" i="2"/>
  <c r="I22" i="2"/>
  <c r="F23" i="2"/>
  <c r="L23" i="2" s="1"/>
  <c r="J23" i="2"/>
  <c r="K24" i="2"/>
  <c r="E26" i="2"/>
  <c r="I26" i="2"/>
  <c r="F27" i="2"/>
  <c r="K27" i="2" s="1"/>
  <c r="J27" i="2"/>
  <c r="K28" i="2"/>
  <c r="E30" i="2"/>
  <c r="I30" i="2"/>
  <c r="F31" i="2"/>
  <c r="L31" i="2" s="1"/>
  <c r="J31" i="2"/>
  <c r="K32" i="2"/>
  <c r="E34" i="2"/>
  <c r="I34" i="2"/>
  <c r="F35" i="2"/>
  <c r="K35" i="2" s="1"/>
  <c r="J35" i="2"/>
  <c r="L35" i="2" s="1"/>
  <c r="K36" i="2"/>
  <c r="E38" i="2"/>
  <c r="I38" i="2"/>
  <c r="F39" i="2"/>
  <c r="L39" i="2" s="1"/>
  <c r="J39" i="2"/>
  <c r="K40" i="2"/>
  <c r="E42" i="2"/>
  <c r="I42" i="2"/>
  <c r="F43" i="2"/>
  <c r="L43" i="2" s="1"/>
  <c r="J43" i="2"/>
  <c r="K44" i="2"/>
  <c r="E46" i="2"/>
  <c r="I46" i="2"/>
  <c r="F47" i="2"/>
  <c r="L47" i="2" s="1"/>
  <c r="J47" i="2"/>
  <c r="K48" i="2"/>
  <c r="E50" i="2"/>
  <c r="I50" i="2"/>
  <c r="F51" i="2"/>
  <c r="L51" i="2" s="1"/>
  <c r="J51" i="2"/>
  <c r="K51" i="2" s="1"/>
  <c r="K52" i="2"/>
  <c r="E54" i="2"/>
  <c r="I54" i="2"/>
  <c r="F55" i="2"/>
  <c r="L55" i="2" s="1"/>
  <c r="J55" i="2"/>
  <c r="K56" i="2"/>
  <c r="E58" i="2"/>
  <c r="I58" i="2"/>
  <c r="F59" i="2"/>
  <c r="L59" i="2" s="1"/>
  <c r="J59" i="2"/>
  <c r="K60" i="2"/>
  <c r="E62" i="2"/>
  <c r="I62" i="2"/>
  <c r="F63" i="2"/>
  <c r="J63" i="2"/>
  <c r="K68" i="2"/>
  <c r="K76" i="2"/>
  <c r="E77" i="2"/>
  <c r="D78" i="2"/>
  <c r="D79" i="2"/>
  <c r="I79" i="2"/>
  <c r="G83" i="2"/>
  <c r="F86" i="2"/>
  <c r="J87" i="2"/>
  <c r="F87" i="2"/>
  <c r="I87" i="2"/>
  <c r="E87" i="2"/>
  <c r="K88" i="2"/>
  <c r="G91" i="2"/>
  <c r="H96" i="2"/>
  <c r="D96" i="2"/>
  <c r="F96" i="2"/>
  <c r="J96" i="2"/>
  <c r="E96" i="2"/>
  <c r="K99" i="2"/>
  <c r="L99" i="2"/>
  <c r="K131" i="2"/>
  <c r="L131" i="2"/>
  <c r="L143" i="2"/>
  <c r="K143" i="2"/>
  <c r="H77" i="2"/>
  <c r="D77" i="2"/>
  <c r="I77" i="2"/>
  <c r="I78" i="2"/>
  <c r="E78" i="2"/>
  <c r="H78" i="2"/>
  <c r="F18" i="2"/>
  <c r="J18" i="2"/>
  <c r="F22" i="2"/>
  <c r="J22" i="2"/>
  <c r="F26" i="2"/>
  <c r="J26" i="2"/>
  <c r="F30" i="2"/>
  <c r="J30" i="2"/>
  <c r="F34" i="2"/>
  <c r="J34" i="2"/>
  <c r="F38" i="2"/>
  <c r="J38" i="2"/>
  <c r="F42" i="2"/>
  <c r="J42" i="2"/>
  <c r="F46" i="2"/>
  <c r="J46" i="2"/>
  <c r="F50" i="2"/>
  <c r="J50" i="2"/>
  <c r="F54" i="2"/>
  <c r="J54" i="2"/>
  <c r="F58" i="2"/>
  <c r="J58" i="2"/>
  <c r="F62" i="2"/>
  <c r="J62" i="2"/>
  <c r="H65" i="2"/>
  <c r="K65" i="2" s="1"/>
  <c r="D65" i="2"/>
  <c r="I65" i="2"/>
  <c r="I66" i="2"/>
  <c r="E66" i="2"/>
  <c r="H66" i="2"/>
  <c r="J67" i="2"/>
  <c r="F67" i="2"/>
  <c r="L67" i="2" s="1"/>
  <c r="H67" i="2"/>
  <c r="K67" i="2" s="1"/>
  <c r="H73" i="2"/>
  <c r="K73" i="2" s="1"/>
  <c r="D73" i="2"/>
  <c r="I73" i="2"/>
  <c r="I74" i="2"/>
  <c r="E74" i="2"/>
  <c r="H74" i="2"/>
  <c r="J75" i="2"/>
  <c r="F75" i="2"/>
  <c r="L75" i="2" s="1"/>
  <c r="H75" i="2"/>
  <c r="F77" i="2"/>
  <c r="F78" i="2"/>
  <c r="E79" i="2"/>
  <c r="H81" i="2"/>
  <c r="D81" i="2"/>
  <c r="I81" i="2"/>
  <c r="I82" i="2"/>
  <c r="E82" i="2"/>
  <c r="H82" i="2"/>
  <c r="D82" i="2"/>
  <c r="G86" i="2"/>
  <c r="D87" i="2"/>
  <c r="I90" i="2"/>
  <c r="E90" i="2"/>
  <c r="H90" i="2"/>
  <c r="D90" i="2"/>
  <c r="G96" i="2"/>
  <c r="K64" i="2"/>
  <c r="K72" i="2"/>
  <c r="G77" i="2"/>
  <c r="G78" i="2"/>
  <c r="G79" i="2"/>
  <c r="K80" i="2"/>
  <c r="L81" i="2"/>
  <c r="J83" i="2"/>
  <c r="F83" i="2"/>
  <c r="I83" i="2"/>
  <c r="E83" i="2"/>
  <c r="L85" i="2"/>
  <c r="J86" i="2"/>
  <c r="J91" i="2"/>
  <c r="F91" i="2"/>
  <c r="I91" i="2"/>
  <c r="E91" i="2"/>
  <c r="L93" i="2"/>
  <c r="K115" i="2"/>
  <c r="L115" i="2"/>
  <c r="I97" i="2"/>
  <c r="E97" i="2"/>
  <c r="H97" i="2"/>
  <c r="J98" i="2"/>
  <c r="F98" i="2"/>
  <c r="H98" i="2"/>
  <c r="H104" i="2"/>
  <c r="D104" i="2"/>
  <c r="I104" i="2"/>
  <c r="I105" i="2"/>
  <c r="E105" i="2"/>
  <c r="H105" i="2"/>
  <c r="J106" i="2"/>
  <c r="F106" i="2"/>
  <c r="H106" i="2"/>
  <c r="H112" i="2"/>
  <c r="D112" i="2"/>
  <c r="I112" i="2"/>
  <c r="I113" i="2"/>
  <c r="E113" i="2"/>
  <c r="H113" i="2"/>
  <c r="J114" i="2"/>
  <c r="F114" i="2"/>
  <c r="H114" i="2"/>
  <c r="H120" i="2"/>
  <c r="D120" i="2"/>
  <c r="I120" i="2"/>
  <c r="I121" i="2"/>
  <c r="E121" i="2"/>
  <c r="H121" i="2"/>
  <c r="J122" i="2"/>
  <c r="F122" i="2"/>
  <c r="H122" i="2"/>
  <c r="H128" i="2"/>
  <c r="D128" i="2"/>
  <c r="I128" i="2"/>
  <c r="I129" i="2"/>
  <c r="E129" i="2"/>
  <c r="H129" i="2"/>
  <c r="J130" i="2"/>
  <c r="F130" i="2"/>
  <c r="H130" i="2"/>
  <c r="J141" i="2"/>
  <c r="F141" i="2"/>
  <c r="I141" i="2"/>
  <c r="E141" i="2"/>
  <c r="K142" i="2"/>
  <c r="K170" i="2"/>
  <c r="L170" i="2"/>
  <c r="G85" i="2"/>
  <c r="K85" i="2" s="1"/>
  <c r="G89" i="2"/>
  <c r="L89" i="2" s="1"/>
  <c r="G93" i="2"/>
  <c r="K93" i="2" s="1"/>
  <c r="K95" i="2"/>
  <c r="D97" i="2"/>
  <c r="J97" i="2"/>
  <c r="D98" i="2"/>
  <c r="I98" i="2"/>
  <c r="K103" i="2"/>
  <c r="E104" i="2"/>
  <c r="J104" i="2"/>
  <c r="D105" i="2"/>
  <c r="J105" i="2"/>
  <c r="D106" i="2"/>
  <c r="I106" i="2"/>
  <c r="K111" i="2"/>
  <c r="E112" i="2"/>
  <c r="J112" i="2"/>
  <c r="D113" i="2"/>
  <c r="J113" i="2"/>
  <c r="D114" i="2"/>
  <c r="I114" i="2"/>
  <c r="K119" i="2"/>
  <c r="K127" i="2"/>
  <c r="L128" i="2"/>
  <c r="I136" i="2"/>
  <c r="E136" i="2"/>
  <c r="H136" i="2"/>
  <c r="D136" i="2"/>
  <c r="L139" i="2"/>
  <c r="K139" i="2"/>
  <c r="H144" i="2"/>
  <c r="D144" i="2"/>
  <c r="F144" i="2"/>
  <c r="J144" i="2"/>
  <c r="E144" i="2"/>
  <c r="I145" i="2"/>
  <c r="E145" i="2"/>
  <c r="F145" i="2"/>
  <c r="J145" i="2"/>
  <c r="D145" i="2"/>
  <c r="J146" i="2"/>
  <c r="F146" i="2"/>
  <c r="E146" i="2"/>
  <c r="I146" i="2"/>
  <c r="D146" i="2"/>
  <c r="L147" i="2"/>
  <c r="H152" i="2"/>
  <c r="D152" i="2"/>
  <c r="F152" i="2"/>
  <c r="J152" i="2"/>
  <c r="E152" i="2"/>
  <c r="I153" i="2"/>
  <c r="E153" i="2"/>
  <c r="F153" i="2"/>
  <c r="J153" i="2"/>
  <c r="D153" i="2"/>
  <c r="J154" i="2"/>
  <c r="F154" i="2"/>
  <c r="E154" i="2"/>
  <c r="I154" i="2"/>
  <c r="D154" i="2"/>
  <c r="L155" i="2"/>
  <c r="I160" i="2"/>
  <c r="E160" i="2"/>
  <c r="J160" i="2"/>
  <c r="D160" i="2"/>
  <c r="G160" i="2"/>
  <c r="F160" i="2"/>
  <c r="I164" i="2"/>
  <c r="E164" i="2"/>
  <c r="G164" i="2"/>
  <c r="H164" i="2"/>
  <c r="F164" i="2"/>
  <c r="D85" i="2"/>
  <c r="D89" i="2"/>
  <c r="D93" i="2"/>
  <c r="H93" i="2"/>
  <c r="J94" i="2"/>
  <c r="F94" i="2"/>
  <c r="K94" i="2" s="1"/>
  <c r="H94" i="2"/>
  <c r="L95" i="2"/>
  <c r="F97" i="2"/>
  <c r="E98" i="2"/>
  <c r="H100" i="2"/>
  <c r="L100" i="2" s="1"/>
  <c r="D100" i="2"/>
  <c r="I100" i="2"/>
  <c r="I101" i="2"/>
  <c r="E101" i="2"/>
  <c r="H101" i="2"/>
  <c r="J102" i="2"/>
  <c r="F102" i="2"/>
  <c r="K102" i="2" s="1"/>
  <c r="H102" i="2"/>
  <c r="L103" i="2"/>
  <c r="F104" i="2"/>
  <c r="F105" i="2"/>
  <c r="E106" i="2"/>
  <c r="H108" i="2"/>
  <c r="D108" i="2"/>
  <c r="I108" i="2"/>
  <c r="K108" i="2" s="1"/>
  <c r="I109" i="2"/>
  <c r="E109" i="2"/>
  <c r="H109" i="2"/>
  <c r="J110" i="2"/>
  <c r="F110" i="2"/>
  <c r="L110" i="2" s="1"/>
  <c r="H110" i="2"/>
  <c r="L111" i="2"/>
  <c r="F112" i="2"/>
  <c r="F113" i="2"/>
  <c r="E114" i="2"/>
  <c r="H116" i="2"/>
  <c r="L116" i="2" s="1"/>
  <c r="D116" i="2"/>
  <c r="I116" i="2"/>
  <c r="I117" i="2"/>
  <c r="E117" i="2"/>
  <c r="H117" i="2"/>
  <c r="J118" i="2"/>
  <c r="F118" i="2"/>
  <c r="H118" i="2"/>
  <c r="L119" i="2"/>
  <c r="F120" i="2"/>
  <c r="L120" i="2" s="1"/>
  <c r="F121" i="2"/>
  <c r="E122" i="2"/>
  <c r="H124" i="2"/>
  <c r="L124" i="2" s="1"/>
  <c r="D124" i="2"/>
  <c r="I124" i="2"/>
  <c r="I125" i="2"/>
  <c r="E125" i="2"/>
  <c r="H125" i="2"/>
  <c r="J126" i="2"/>
  <c r="F126" i="2"/>
  <c r="L126" i="2" s="1"/>
  <c r="H126" i="2"/>
  <c r="L127" i="2"/>
  <c r="F128" i="2"/>
  <c r="K128" i="2"/>
  <c r="F129" i="2"/>
  <c r="E130" i="2"/>
  <c r="H132" i="2"/>
  <c r="K132" i="2" s="1"/>
  <c r="D132" i="2"/>
  <c r="I132" i="2"/>
  <c r="L132" i="2" s="1"/>
  <c r="I133" i="2"/>
  <c r="E133" i="2"/>
  <c r="H133" i="2"/>
  <c r="F136" i="2"/>
  <c r="J137" i="2"/>
  <c r="F137" i="2"/>
  <c r="I137" i="2"/>
  <c r="E137" i="2"/>
  <c r="G141" i="2"/>
  <c r="G144" i="2"/>
  <c r="G145" i="2"/>
  <c r="G146" i="2"/>
  <c r="G152" i="2"/>
  <c r="G153" i="2"/>
  <c r="G154" i="2"/>
  <c r="H160" i="2"/>
  <c r="D164" i="2"/>
  <c r="F134" i="2"/>
  <c r="L134" i="2" s="1"/>
  <c r="J134" i="2"/>
  <c r="F138" i="2"/>
  <c r="L138" i="2" s="1"/>
  <c r="J138" i="2"/>
  <c r="F142" i="2"/>
  <c r="L142" i="2" s="1"/>
  <c r="J142" i="2"/>
  <c r="K151" i="2"/>
  <c r="K159" i="2"/>
  <c r="H163" i="2"/>
  <c r="D163" i="2"/>
  <c r="G163" i="2"/>
  <c r="L163" i="2" s="1"/>
  <c r="J163" i="2"/>
  <c r="J165" i="2"/>
  <c r="F165" i="2"/>
  <c r="L165" i="2" s="1"/>
  <c r="G165" i="2"/>
  <c r="K165" i="2" s="1"/>
  <c r="I165" i="2"/>
  <c r="H167" i="2"/>
  <c r="D167" i="2"/>
  <c r="J167" i="2"/>
  <c r="E167" i="2"/>
  <c r="G168" i="2"/>
  <c r="H171" i="2"/>
  <c r="D171" i="2"/>
  <c r="G171" i="2"/>
  <c r="K171" i="2" s="1"/>
  <c r="F171" i="2"/>
  <c r="I172" i="2"/>
  <c r="E172" i="2"/>
  <c r="G172" i="2"/>
  <c r="F172" i="2"/>
  <c r="J173" i="2"/>
  <c r="F173" i="2"/>
  <c r="G173" i="2"/>
  <c r="E173" i="2"/>
  <c r="H179" i="2"/>
  <c r="D179" i="2"/>
  <c r="G179" i="2"/>
  <c r="F179" i="2"/>
  <c r="J179" i="2"/>
  <c r="E179" i="2"/>
  <c r="H148" i="2"/>
  <c r="L148" i="2" s="1"/>
  <c r="D148" i="2"/>
  <c r="I148" i="2"/>
  <c r="I149" i="2"/>
  <c r="E149" i="2"/>
  <c r="H149" i="2"/>
  <c r="J150" i="2"/>
  <c r="F150" i="2"/>
  <c r="K150" i="2" s="1"/>
  <c r="H150" i="2"/>
  <c r="H156" i="2"/>
  <c r="L156" i="2" s="1"/>
  <c r="D156" i="2"/>
  <c r="I156" i="2"/>
  <c r="I157" i="2"/>
  <c r="E157" i="2"/>
  <c r="H157" i="2"/>
  <c r="J158" i="2"/>
  <c r="F158" i="2"/>
  <c r="L158" i="2" s="1"/>
  <c r="H158" i="2"/>
  <c r="J161" i="2"/>
  <c r="F161" i="2"/>
  <c r="L161" i="2" s="1"/>
  <c r="I161" i="2"/>
  <c r="D161" i="2"/>
  <c r="K163" i="2"/>
  <c r="L171" i="2"/>
  <c r="I168" i="2"/>
  <c r="E168" i="2"/>
  <c r="J168" i="2"/>
  <c r="D168" i="2"/>
  <c r="I180" i="2"/>
  <c r="E180" i="2"/>
  <c r="G180" i="2"/>
  <c r="F180" i="2"/>
  <c r="J180" i="2"/>
  <c r="D180" i="2"/>
  <c r="K178" i="2"/>
  <c r="J183" i="2"/>
  <c r="F183" i="2"/>
  <c r="H183" i="2"/>
  <c r="D183" i="2"/>
  <c r="H185" i="2"/>
  <c r="D185" i="2"/>
  <c r="J185" i="2"/>
  <c r="F185" i="2"/>
  <c r="K186" i="2"/>
  <c r="G187" i="2"/>
  <c r="G189" i="2"/>
  <c r="J191" i="2"/>
  <c r="F191" i="2"/>
  <c r="H191" i="2"/>
  <c r="D191" i="2"/>
  <c r="J169" i="2"/>
  <c r="F169" i="2"/>
  <c r="H169" i="2"/>
  <c r="H175" i="2"/>
  <c r="D175" i="2"/>
  <c r="I175" i="2"/>
  <c r="I176" i="2"/>
  <c r="E176" i="2"/>
  <c r="H176" i="2"/>
  <c r="J177" i="2"/>
  <c r="L177" i="2" s="1"/>
  <c r="F177" i="2"/>
  <c r="K177" i="2" s="1"/>
  <c r="H177" i="2"/>
  <c r="L178" i="2"/>
  <c r="E183" i="2"/>
  <c r="E185" i="2"/>
  <c r="E191" i="2"/>
  <c r="K166" i="2"/>
  <c r="D169" i="2"/>
  <c r="I169" i="2"/>
  <c r="K174" i="2"/>
  <c r="E175" i="2"/>
  <c r="J175" i="2"/>
  <c r="D176" i="2"/>
  <c r="J176" i="2"/>
  <c r="D177" i="2"/>
  <c r="I177" i="2"/>
  <c r="H181" i="2"/>
  <c r="K181" i="2" s="1"/>
  <c r="D181" i="2"/>
  <c r="J181" i="2"/>
  <c r="F181" i="2"/>
  <c r="L181" i="2" s="1"/>
  <c r="K182" i="2"/>
  <c r="G183" i="2"/>
  <c r="G185" i="2"/>
  <c r="J187" i="2"/>
  <c r="F187" i="2"/>
  <c r="K187" i="2" s="1"/>
  <c r="H187" i="2"/>
  <c r="D187" i="2"/>
  <c r="H189" i="2"/>
  <c r="D189" i="2"/>
  <c r="J189" i="2"/>
  <c r="F189" i="2"/>
  <c r="L189" i="2" s="1"/>
  <c r="K190" i="2"/>
  <c r="G191" i="2"/>
  <c r="E184" i="2"/>
  <c r="I184" i="2"/>
  <c r="E188" i="2"/>
  <c r="I188" i="2"/>
  <c r="E192" i="2"/>
  <c r="I192" i="2"/>
  <c r="F193" i="2"/>
  <c r="J193" i="2"/>
  <c r="L193" i="2" s="1"/>
  <c r="G193" i="2"/>
  <c r="K193" i="2" s="1"/>
  <c r="D193" i="2"/>
  <c r="K16" i="1"/>
  <c r="K20" i="1"/>
  <c r="K24" i="1"/>
  <c r="K28" i="1"/>
  <c r="K32" i="1"/>
  <c r="K36" i="1"/>
  <c r="L40" i="1"/>
  <c r="L44" i="1"/>
  <c r="L48" i="1"/>
  <c r="J11" i="1"/>
  <c r="F11" i="1"/>
  <c r="I11" i="1"/>
  <c r="E11" i="1"/>
  <c r="H11" i="1"/>
  <c r="D11" i="1"/>
  <c r="J7" i="1"/>
  <c r="F7" i="1"/>
  <c r="I7" i="1"/>
  <c r="E7" i="1"/>
  <c r="H7" i="1"/>
  <c r="D7" i="1"/>
  <c r="G7" i="1"/>
  <c r="K8" i="1"/>
  <c r="G11" i="1"/>
  <c r="K12" i="1"/>
  <c r="G23" i="1"/>
  <c r="G31" i="1"/>
  <c r="G6" i="1"/>
  <c r="G14" i="1"/>
  <c r="D15" i="1"/>
  <c r="H15" i="1"/>
  <c r="G18" i="1"/>
  <c r="D19" i="1"/>
  <c r="H19" i="1"/>
  <c r="G30" i="1"/>
  <c r="D31" i="1"/>
  <c r="H31" i="1"/>
  <c r="G34" i="1"/>
  <c r="H35" i="1"/>
  <c r="G38" i="1"/>
  <c r="D39" i="1"/>
  <c r="H39" i="1"/>
  <c r="G46" i="1"/>
  <c r="I104" i="1"/>
  <c r="E104" i="1"/>
  <c r="H104" i="1"/>
  <c r="D104" i="1"/>
  <c r="J104" i="1"/>
  <c r="F104" i="1"/>
  <c r="G15" i="1"/>
  <c r="G26" i="1"/>
  <c r="D27" i="1"/>
  <c r="H27" i="1"/>
  <c r="G50" i="1"/>
  <c r="G5" i="1"/>
  <c r="L5" i="1" s="1"/>
  <c r="D6" i="1"/>
  <c r="H6" i="1"/>
  <c r="G17" i="1"/>
  <c r="K17" i="1" s="1"/>
  <c r="D18" i="1"/>
  <c r="H18" i="1"/>
  <c r="E19" i="1"/>
  <c r="I19" i="1"/>
  <c r="G21" i="1"/>
  <c r="L21" i="1" s="1"/>
  <c r="D22" i="1"/>
  <c r="H22" i="1"/>
  <c r="E23" i="1"/>
  <c r="I23" i="1"/>
  <c r="G37" i="1"/>
  <c r="K37" i="1" s="1"/>
  <c r="D38" i="1"/>
  <c r="H38" i="1"/>
  <c r="E39" i="1"/>
  <c r="I39" i="1"/>
  <c r="G49" i="1"/>
  <c r="L49" i="1" s="1"/>
  <c r="D50" i="1"/>
  <c r="H50" i="1"/>
  <c r="E51" i="1"/>
  <c r="I51" i="1"/>
  <c r="G53" i="1"/>
  <c r="K53" i="1" s="1"/>
  <c r="E54" i="1"/>
  <c r="H56" i="1"/>
  <c r="D56" i="1"/>
  <c r="I56" i="1"/>
  <c r="I57" i="1"/>
  <c r="E57" i="1"/>
  <c r="H57" i="1"/>
  <c r="J58" i="1"/>
  <c r="F58" i="1"/>
  <c r="H58" i="1"/>
  <c r="L59" i="1"/>
  <c r="F60" i="1"/>
  <c r="L60" i="1" s="1"/>
  <c r="F61" i="1"/>
  <c r="E62" i="1"/>
  <c r="H64" i="1"/>
  <c r="D64" i="1"/>
  <c r="I64" i="1"/>
  <c r="I65" i="1"/>
  <c r="E65" i="1"/>
  <c r="H65" i="1"/>
  <c r="J66" i="1"/>
  <c r="F66" i="1"/>
  <c r="H66" i="1"/>
  <c r="L67" i="1"/>
  <c r="F68" i="1"/>
  <c r="L68" i="1" s="1"/>
  <c r="F69" i="1"/>
  <c r="E70" i="1"/>
  <c r="H72" i="1"/>
  <c r="D72" i="1"/>
  <c r="I72" i="1"/>
  <c r="I73" i="1"/>
  <c r="E73" i="1"/>
  <c r="H73" i="1"/>
  <c r="J74" i="1"/>
  <c r="F74" i="1"/>
  <c r="K74" i="1" s="1"/>
  <c r="H74" i="1"/>
  <c r="L75" i="1"/>
  <c r="F76" i="1"/>
  <c r="L76" i="1" s="1"/>
  <c r="F77" i="1"/>
  <c r="E78" i="1"/>
  <c r="H80" i="1"/>
  <c r="D80" i="1"/>
  <c r="I80" i="1"/>
  <c r="I81" i="1"/>
  <c r="E81" i="1"/>
  <c r="H81" i="1"/>
  <c r="J82" i="1"/>
  <c r="F82" i="1"/>
  <c r="H82" i="1"/>
  <c r="L83" i="1"/>
  <c r="F84" i="1"/>
  <c r="L84" i="1" s="1"/>
  <c r="F85" i="1"/>
  <c r="E86" i="1"/>
  <c r="H88" i="1"/>
  <c r="D88" i="1"/>
  <c r="I88" i="1"/>
  <c r="I89" i="1"/>
  <c r="E89" i="1"/>
  <c r="H89" i="1"/>
  <c r="J90" i="1"/>
  <c r="F90" i="1"/>
  <c r="H90" i="1"/>
  <c r="L91" i="1"/>
  <c r="F92" i="1"/>
  <c r="L92" i="1" s="1"/>
  <c r="J94" i="1"/>
  <c r="F94" i="1"/>
  <c r="H94" i="1"/>
  <c r="D94" i="1"/>
  <c r="K95" i="1"/>
  <c r="G96" i="1"/>
  <c r="G98" i="1"/>
  <c r="H100" i="1"/>
  <c r="D100" i="1"/>
  <c r="J100" i="1"/>
  <c r="F100" i="1"/>
  <c r="G104" i="1"/>
  <c r="G10" i="1"/>
  <c r="G22" i="1"/>
  <c r="D23" i="1"/>
  <c r="H23" i="1"/>
  <c r="D35" i="1"/>
  <c r="G42" i="1"/>
  <c r="G9" i="1"/>
  <c r="L9" i="1" s="1"/>
  <c r="D10" i="1"/>
  <c r="H10" i="1"/>
  <c r="G13" i="1"/>
  <c r="K13" i="1" s="1"/>
  <c r="D14" i="1"/>
  <c r="H14" i="1"/>
  <c r="E15" i="1"/>
  <c r="I15" i="1"/>
  <c r="G25" i="1"/>
  <c r="L25" i="1" s="1"/>
  <c r="D26" i="1"/>
  <c r="H26" i="1"/>
  <c r="E27" i="1"/>
  <c r="I27" i="1"/>
  <c r="G29" i="1"/>
  <c r="K29" i="1" s="1"/>
  <c r="D30" i="1"/>
  <c r="H30" i="1"/>
  <c r="E31" i="1"/>
  <c r="I31" i="1"/>
  <c r="G33" i="1"/>
  <c r="K33" i="1" s="1"/>
  <c r="D34" i="1"/>
  <c r="H34" i="1"/>
  <c r="E35" i="1"/>
  <c r="I35" i="1"/>
  <c r="G41" i="1"/>
  <c r="L41" i="1" s="1"/>
  <c r="D42" i="1"/>
  <c r="H42" i="1"/>
  <c r="E43" i="1"/>
  <c r="I43" i="1"/>
  <c r="G45" i="1"/>
  <c r="L45" i="1" s="1"/>
  <c r="D46" i="1"/>
  <c r="H46" i="1"/>
  <c r="E47" i="1"/>
  <c r="I47" i="1"/>
  <c r="D5" i="1"/>
  <c r="E6" i="1"/>
  <c r="D9" i="1"/>
  <c r="E10" i="1"/>
  <c r="D13" i="1"/>
  <c r="E14" i="1"/>
  <c r="F15" i="1"/>
  <c r="D17" i="1"/>
  <c r="E18" i="1"/>
  <c r="F19" i="1"/>
  <c r="J19" i="1"/>
  <c r="D21" i="1"/>
  <c r="E22" i="1"/>
  <c r="F23" i="1"/>
  <c r="D25" i="1"/>
  <c r="E26" i="1"/>
  <c r="F27" i="1"/>
  <c r="J27" i="1"/>
  <c r="D29" i="1"/>
  <c r="E30" i="1"/>
  <c r="F31" i="1"/>
  <c r="D33" i="1"/>
  <c r="E34" i="1"/>
  <c r="F35" i="1"/>
  <c r="J35" i="1"/>
  <c r="D37" i="1"/>
  <c r="E38" i="1"/>
  <c r="F39" i="1"/>
  <c r="J39" i="1"/>
  <c r="K40" i="1"/>
  <c r="D41" i="1"/>
  <c r="E42" i="1"/>
  <c r="I42" i="1"/>
  <c r="F43" i="1"/>
  <c r="J43" i="1"/>
  <c r="K44" i="1"/>
  <c r="D45" i="1"/>
  <c r="E46" i="1"/>
  <c r="I46" i="1"/>
  <c r="F47" i="1"/>
  <c r="J47" i="1"/>
  <c r="K48" i="1"/>
  <c r="D49" i="1"/>
  <c r="E50" i="1"/>
  <c r="I50" i="1"/>
  <c r="F51" i="1"/>
  <c r="J51" i="1"/>
  <c r="K52" i="1"/>
  <c r="D53" i="1"/>
  <c r="K55" i="1"/>
  <c r="E56" i="1"/>
  <c r="J56" i="1"/>
  <c r="D57" i="1"/>
  <c r="J57" i="1"/>
  <c r="D58" i="1"/>
  <c r="I58" i="1"/>
  <c r="K63" i="1"/>
  <c r="E64" i="1"/>
  <c r="J64" i="1"/>
  <c r="D65" i="1"/>
  <c r="J65" i="1"/>
  <c r="D66" i="1"/>
  <c r="I66" i="1"/>
  <c r="K71" i="1"/>
  <c r="E72" i="1"/>
  <c r="J72" i="1"/>
  <c r="D73" i="1"/>
  <c r="J73" i="1"/>
  <c r="D74" i="1"/>
  <c r="I74" i="1"/>
  <c r="K79" i="1"/>
  <c r="E80" i="1"/>
  <c r="J80" i="1"/>
  <c r="D81" i="1"/>
  <c r="J81" i="1"/>
  <c r="D82" i="1"/>
  <c r="I82" i="1"/>
  <c r="K87" i="1"/>
  <c r="E88" i="1"/>
  <c r="J88" i="1"/>
  <c r="D89" i="1"/>
  <c r="J89" i="1"/>
  <c r="D90" i="1"/>
  <c r="I90" i="1"/>
  <c r="E94" i="1"/>
  <c r="E100" i="1"/>
  <c r="F42" i="1"/>
  <c r="F46" i="1"/>
  <c r="F50" i="1"/>
  <c r="J54" i="1"/>
  <c r="F54" i="1"/>
  <c r="H54" i="1"/>
  <c r="H60" i="1"/>
  <c r="K60" i="1" s="1"/>
  <c r="D60" i="1"/>
  <c r="I60" i="1"/>
  <c r="I61" i="1"/>
  <c r="E61" i="1"/>
  <c r="H61" i="1"/>
  <c r="J62" i="1"/>
  <c r="F62" i="1"/>
  <c r="H62" i="1"/>
  <c r="H68" i="1"/>
  <c r="K68" i="1" s="1"/>
  <c r="D68" i="1"/>
  <c r="I68" i="1"/>
  <c r="I69" i="1"/>
  <c r="E69" i="1"/>
  <c r="H69" i="1"/>
  <c r="J70" i="1"/>
  <c r="F70" i="1"/>
  <c r="H70" i="1"/>
  <c r="H76" i="1"/>
  <c r="K76" i="1" s="1"/>
  <c r="D76" i="1"/>
  <c r="I76" i="1"/>
  <c r="I77" i="1"/>
  <c r="E77" i="1"/>
  <c r="H77" i="1"/>
  <c r="J78" i="1"/>
  <c r="F78" i="1"/>
  <c r="H78" i="1"/>
  <c r="H84" i="1"/>
  <c r="K84" i="1" s="1"/>
  <c r="D84" i="1"/>
  <c r="I84" i="1"/>
  <c r="I85" i="1"/>
  <c r="E85" i="1"/>
  <c r="H85" i="1"/>
  <c r="J86" i="1"/>
  <c r="F86" i="1"/>
  <c r="H86" i="1"/>
  <c r="H92" i="1"/>
  <c r="K92" i="1" s="1"/>
  <c r="D92" i="1"/>
  <c r="I92" i="1"/>
  <c r="H96" i="1"/>
  <c r="D96" i="1"/>
  <c r="J96" i="1"/>
  <c r="F96" i="1"/>
  <c r="L96" i="1" s="1"/>
  <c r="J98" i="1"/>
  <c r="F98" i="1"/>
  <c r="L98" i="1" s="1"/>
  <c r="H98" i="1"/>
  <c r="K98" i="1" s="1"/>
  <c r="D98" i="1"/>
  <c r="K99" i="1"/>
  <c r="K103" i="1"/>
  <c r="K107" i="1"/>
  <c r="G93" i="1"/>
  <c r="G97" i="1"/>
  <c r="G101" i="1"/>
  <c r="D102" i="1"/>
  <c r="H102" i="1"/>
  <c r="G105" i="1"/>
  <c r="D106" i="1"/>
  <c r="H106" i="1"/>
  <c r="F108" i="1"/>
  <c r="J108" i="1"/>
  <c r="G109" i="1"/>
  <c r="D110" i="1"/>
  <c r="H110" i="1"/>
  <c r="K111" i="1"/>
  <c r="H112" i="1"/>
  <c r="L112" i="1" s="1"/>
  <c r="D112" i="1"/>
  <c r="I112" i="1"/>
  <c r="I113" i="1"/>
  <c r="E113" i="1"/>
  <c r="H113" i="1"/>
  <c r="J114" i="1"/>
  <c r="F114" i="1"/>
  <c r="H114" i="1"/>
  <c r="H120" i="1"/>
  <c r="D120" i="1"/>
  <c r="I120" i="1"/>
  <c r="I121" i="1"/>
  <c r="E121" i="1"/>
  <c r="H121" i="1"/>
  <c r="J122" i="1"/>
  <c r="F122" i="1"/>
  <c r="H122" i="1"/>
  <c r="J126" i="1"/>
  <c r="F126" i="1"/>
  <c r="K126" i="1" s="1"/>
  <c r="H126" i="1"/>
  <c r="D126" i="1"/>
  <c r="K127" i="1"/>
  <c r="G108" i="1"/>
  <c r="J130" i="1"/>
  <c r="F130" i="1"/>
  <c r="I130" i="1"/>
  <c r="E130" i="1"/>
  <c r="H130" i="1"/>
  <c r="D130" i="1"/>
  <c r="H135" i="1"/>
  <c r="D135" i="1"/>
  <c r="G135" i="1"/>
  <c r="F135" i="1"/>
  <c r="J135" i="1"/>
  <c r="E135" i="1"/>
  <c r="E93" i="1"/>
  <c r="E97" i="1"/>
  <c r="E101" i="1"/>
  <c r="F102" i="1"/>
  <c r="K102" i="1" s="1"/>
  <c r="J102" i="1"/>
  <c r="E105" i="1"/>
  <c r="F106" i="1"/>
  <c r="L106" i="1" s="1"/>
  <c r="J106" i="1"/>
  <c r="D108" i="1"/>
  <c r="H108" i="1"/>
  <c r="E109" i="1"/>
  <c r="F110" i="1"/>
  <c r="K110" i="1" s="1"/>
  <c r="J110" i="1"/>
  <c r="L111" i="1"/>
  <c r="F112" i="1"/>
  <c r="K112" i="1"/>
  <c r="F113" i="1"/>
  <c r="E114" i="1"/>
  <c r="H116" i="1"/>
  <c r="K116" i="1" s="1"/>
  <c r="D116" i="1"/>
  <c r="I116" i="1"/>
  <c r="I117" i="1"/>
  <c r="E117" i="1"/>
  <c r="H117" i="1"/>
  <c r="J118" i="1"/>
  <c r="F118" i="1"/>
  <c r="L118" i="1" s="1"/>
  <c r="H118" i="1"/>
  <c r="L119" i="1"/>
  <c r="F120" i="1"/>
  <c r="L120" i="1" s="1"/>
  <c r="K120" i="1"/>
  <c r="F121" i="1"/>
  <c r="E122" i="1"/>
  <c r="H124" i="1"/>
  <c r="K124" i="1" s="1"/>
  <c r="D124" i="1"/>
  <c r="I124" i="1"/>
  <c r="G126" i="1"/>
  <c r="L126" i="1" s="1"/>
  <c r="H128" i="1"/>
  <c r="D128" i="1"/>
  <c r="J128" i="1"/>
  <c r="F128" i="1"/>
  <c r="K128" i="1" s="1"/>
  <c r="G130" i="1"/>
  <c r="K131" i="1"/>
  <c r="I135" i="1"/>
  <c r="E108" i="1"/>
  <c r="K115" i="1"/>
  <c r="L116" i="1"/>
  <c r="G120" i="1"/>
  <c r="K123" i="1"/>
  <c r="L124" i="1"/>
  <c r="I136" i="1"/>
  <c r="E136" i="1"/>
  <c r="G136" i="1"/>
  <c r="F136" i="1"/>
  <c r="J136" i="1"/>
  <c r="D136" i="1"/>
  <c r="G125" i="1"/>
  <c r="G129" i="1"/>
  <c r="K134" i="1"/>
  <c r="D137" i="1"/>
  <c r="I137" i="1"/>
  <c r="K142" i="1"/>
  <c r="E143" i="1"/>
  <c r="J143" i="1"/>
  <c r="D144" i="1"/>
  <c r="J144" i="1"/>
  <c r="D145" i="1"/>
  <c r="I145" i="1"/>
  <c r="F148" i="1"/>
  <c r="J149" i="1"/>
  <c r="F149" i="1"/>
  <c r="I149" i="1"/>
  <c r="E149" i="1"/>
  <c r="J152" i="1"/>
  <c r="F152" i="1"/>
  <c r="I152" i="1"/>
  <c r="E152" i="1"/>
  <c r="H152" i="1"/>
  <c r="D152" i="1"/>
  <c r="J156" i="1"/>
  <c r="F156" i="1"/>
  <c r="I156" i="1"/>
  <c r="E156" i="1"/>
  <c r="H156" i="1"/>
  <c r="D156" i="1"/>
  <c r="L158" i="1"/>
  <c r="I132" i="1"/>
  <c r="E132" i="1"/>
  <c r="H132" i="1"/>
  <c r="J133" i="1"/>
  <c r="F133" i="1"/>
  <c r="K133" i="1" s="1"/>
  <c r="H133" i="1"/>
  <c r="L134" i="1"/>
  <c r="E137" i="1"/>
  <c r="H139" i="1"/>
  <c r="D139" i="1"/>
  <c r="I139" i="1"/>
  <c r="I140" i="1"/>
  <c r="E140" i="1"/>
  <c r="H140" i="1"/>
  <c r="J141" i="1"/>
  <c r="F141" i="1"/>
  <c r="K141" i="1" s="1"/>
  <c r="H141" i="1"/>
  <c r="L142" i="1"/>
  <c r="F143" i="1"/>
  <c r="F144" i="1"/>
  <c r="E145" i="1"/>
  <c r="G148" i="1"/>
  <c r="D149" i="1"/>
  <c r="L150" i="1"/>
  <c r="G152" i="1"/>
  <c r="L154" i="1"/>
  <c r="K154" i="1"/>
  <c r="G156" i="1"/>
  <c r="E125" i="1"/>
  <c r="E129" i="1"/>
  <c r="D132" i="1"/>
  <c r="J132" i="1"/>
  <c r="D133" i="1"/>
  <c r="I133" i="1"/>
  <c r="K138" i="1"/>
  <c r="E139" i="1"/>
  <c r="J139" i="1"/>
  <c r="D140" i="1"/>
  <c r="J140" i="1"/>
  <c r="D141" i="1"/>
  <c r="I141" i="1"/>
  <c r="K146" i="1"/>
  <c r="G149" i="1"/>
  <c r="J137" i="1"/>
  <c r="F137" i="1"/>
  <c r="H137" i="1"/>
  <c r="H143" i="1"/>
  <c r="D143" i="1"/>
  <c r="I143" i="1"/>
  <c r="I144" i="1"/>
  <c r="E144" i="1"/>
  <c r="H144" i="1"/>
  <c r="J145" i="1"/>
  <c r="F145" i="1"/>
  <c r="H145" i="1"/>
  <c r="I148" i="1"/>
  <c r="E148" i="1"/>
  <c r="H148" i="1"/>
  <c r="D148" i="1"/>
  <c r="H149" i="1"/>
  <c r="G147" i="1"/>
  <c r="L147" i="1" s="1"/>
  <c r="G151" i="1"/>
  <c r="L151" i="1" s="1"/>
  <c r="K151" i="1"/>
  <c r="E153" i="1"/>
  <c r="I153" i="1"/>
  <c r="G155" i="1"/>
  <c r="L155" i="1" s="1"/>
  <c r="K155" i="1"/>
  <c r="E157" i="1"/>
  <c r="I157" i="1"/>
  <c r="G159" i="1"/>
  <c r="D160" i="1"/>
  <c r="H160" i="1"/>
  <c r="E161" i="1"/>
  <c r="I161" i="1"/>
  <c r="G163" i="1"/>
  <c r="D164" i="1"/>
  <c r="H164" i="1"/>
  <c r="E165" i="1"/>
  <c r="I165" i="1"/>
  <c r="D147" i="1"/>
  <c r="D151" i="1"/>
  <c r="F153" i="1"/>
  <c r="J153" i="1"/>
  <c r="D155" i="1"/>
  <c r="F157" i="1"/>
  <c r="J157" i="1"/>
  <c r="K158" i="1"/>
  <c r="D159" i="1"/>
  <c r="H159" i="1"/>
  <c r="E160" i="1"/>
  <c r="I160" i="1"/>
  <c r="F161" i="1"/>
  <c r="J161" i="1"/>
  <c r="K162" i="1"/>
  <c r="D163" i="1"/>
  <c r="H163" i="1"/>
  <c r="E164" i="1"/>
  <c r="I164" i="1"/>
  <c r="F165" i="1"/>
  <c r="J165" i="1"/>
  <c r="E159" i="1"/>
  <c r="F160" i="1"/>
  <c r="J160" i="1"/>
  <c r="E163" i="1"/>
  <c r="F164" i="1"/>
  <c r="J164" i="1"/>
  <c r="G165" i="1"/>
  <c r="D165" i="1"/>
  <c r="L179" i="2" l="1"/>
  <c r="K179" i="2"/>
  <c r="L160" i="2"/>
  <c r="K160" i="2"/>
  <c r="L104" i="2"/>
  <c r="K104" i="2"/>
  <c r="K113" i="2"/>
  <c r="L113" i="2"/>
  <c r="K97" i="2"/>
  <c r="L97" i="2"/>
  <c r="K83" i="2"/>
  <c r="L83" i="2"/>
  <c r="L108" i="2"/>
  <c r="L79" i="2"/>
  <c r="K79" i="2"/>
  <c r="L66" i="2"/>
  <c r="K66" i="2"/>
  <c r="K46" i="2"/>
  <c r="L46" i="2"/>
  <c r="K30" i="2"/>
  <c r="L30" i="2"/>
  <c r="L140" i="2"/>
  <c r="K140" i="2"/>
  <c r="L71" i="2"/>
  <c r="K71" i="2"/>
  <c r="L69" i="2"/>
  <c r="K69" i="2"/>
  <c r="L13" i="2"/>
  <c r="K13" i="2"/>
  <c r="L70" i="2"/>
  <c r="K70" i="2"/>
  <c r="K39" i="2"/>
  <c r="L61" i="2"/>
  <c r="K61" i="2"/>
  <c r="L49" i="2"/>
  <c r="K49" i="2"/>
  <c r="L41" i="2"/>
  <c r="K41" i="2"/>
  <c r="L25" i="2"/>
  <c r="K25" i="2"/>
  <c r="L17" i="2"/>
  <c r="K17" i="2"/>
  <c r="L33" i="2"/>
  <c r="K33" i="2"/>
  <c r="L6" i="2"/>
  <c r="K6" i="2"/>
  <c r="K188" i="2"/>
  <c r="L188" i="2"/>
  <c r="L191" i="2"/>
  <c r="K191" i="2"/>
  <c r="L176" i="2"/>
  <c r="K176" i="2"/>
  <c r="K189" i="2"/>
  <c r="K180" i="2"/>
  <c r="L180" i="2"/>
  <c r="L150" i="2"/>
  <c r="L133" i="2"/>
  <c r="K133" i="2"/>
  <c r="L117" i="2"/>
  <c r="K117" i="2"/>
  <c r="L164" i="2"/>
  <c r="K164" i="2"/>
  <c r="K154" i="2"/>
  <c r="L154" i="2"/>
  <c r="L152" i="2"/>
  <c r="K152" i="2"/>
  <c r="K146" i="2"/>
  <c r="L146" i="2"/>
  <c r="L144" i="2"/>
  <c r="K144" i="2"/>
  <c r="L112" i="2"/>
  <c r="K112" i="2"/>
  <c r="L141" i="2"/>
  <c r="K141" i="2"/>
  <c r="K134" i="2"/>
  <c r="K110" i="2"/>
  <c r="K91" i="2"/>
  <c r="L91" i="2"/>
  <c r="L73" i="2"/>
  <c r="K124" i="2"/>
  <c r="L102" i="2"/>
  <c r="L90" i="2"/>
  <c r="K90" i="2"/>
  <c r="K116" i="2"/>
  <c r="K89" i="2"/>
  <c r="L77" i="2"/>
  <c r="K77" i="2"/>
  <c r="K58" i="2"/>
  <c r="L58" i="2"/>
  <c r="K42" i="2"/>
  <c r="L42" i="2"/>
  <c r="K26" i="2"/>
  <c r="L26" i="2"/>
  <c r="L15" i="2"/>
  <c r="L7" i="2"/>
  <c r="K148" i="2"/>
  <c r="K55" i="2"/>
  <c r="K14" i="2"/>
  <c r="L14" i="2"/>
  <c r="K23" i="2"/>
  <c r="L187" i="2"/>
  <c r="K98" i="2"/>
  <c r="L98" i="2"/>
  <c r="K126" i="2"/>
  <c r="L87" i="2"/>
  <c r="K87" i="2"/>
  <c r="K62" i="2"/>
  <c r="L62" i="2"/>
  <c r="L175" i="2"/>
  <c r="K175" i="2"/>
  <c r="L185" i="2"/>
  <c r="K185" i="2"/>
  <c r="K168" i="2"/>
  <c r="L168" i="2"/>
  <c r="L157" i="2"/>
  <c r="K157" i="2"/>
  <c r="L173" i="2"/>
  <c r="K173" i="2"/>
  <c r="K138" i="2"/>
  <c r="K130" i="2"/>
  <c r="L130" i="2"/>
  <c r="K120" i="2"/>
  <c r="L118" i="2"/>
  <c r="K114" i="2"/>
  <c r="L114" i="2"/>
  <c r="L109" i="2"/>
  <c r="K109" i="2"/>
  <c r="L136" i="2"/>
  <c r="K136" i="2"/>
  <c r="K129" i="2"/>
  <c r="L129" i="2"/>
  <c r="K105" i="2"/>
  <c r="L105" i="2"/>
  <c r="K100" i="2"/>
  <c r="L78" i="2"/>
  <c r="K78" i="2"/>
  <c r="K156" i="2"/>
  <c r="L96" i="2"/>
  <c r="K96" i="2"/>
  <c r="K54" i="2"/>
  <c r="L54" i="2"/>
  <c r="K38" i="2"/>
  <c r="L38" i="2"/>
  <c r="K22" i="2"/>
  <c r="L22" i="2"/>
  <c r="K118" i="2"/>
  <c r="L5" i="2"/>
  <c r="K5" i="2"/>
  <c r="K11" i="2"/>
  <c r="K75" i="2"/>
  <c r="K59" i="2"/>
  <c r="L9" i="2"/>
  <c r="K9" i="2"/>
  <c r="L53" i="2"/>
  <c r="K53" i="2"/>
  <c r="L45" i="2"/>
  <c r="K45" i="2"/>
  <c r="L37" i="2"/>
  <c r="K37" i="2"/>
  <c r="L21" i="2"/>
  <c r="K21" i="2"/>
  <c r="K47" i="2"/>
  <c r="L57" i="2"/>
  <c r="K57" i="2"/>
  <c r="L29" i="2"/>
  <c r="K29" i="2"/>
  <c r="L172" i="2"/>
  <c r="K172" i="2"/>
  <c r="K122" i="2"/>
  <c r="L122" i="2"/>
  <c r="K192" i="2"/>
  <c r="L192" i="2"/>
  <c r="K184" i="2"/>
  <c r="L184" i="2"/>
  <c r="L183" i="2"/>
  <c r="K183" i="2"/>
  <c r="K169" i="2"/>
  <c r="K158" i="2"/>
  <c r="L149" i="2"/>
  <c r="K149" i="2"/>
  <c r="L167" i="2"/>
  <c r="K167" i="2"/>
  <c r="K137" i="2"/>
  <c r="L137" i="2"/>
  <c r="L125" i="2"/>
  <c r="K125" i="2"/>
  <c r="K106" i="2"/>
  <c r="L106" i="2"/>
  <c r="L101" i="2"/>
  <c r="K101" i="2"/>
  <c r="K161" i="2"/>
  <c r="K153" i="2"/>
  <c r="L153" i="2"/>
  <c r="K145" i="2"/>
  <c r="L145" i="2"/>
  <c r="K121" i="2"/>
  <c r="L121" i="2"/>
  <c r="L65" i="2"/>
  <c r="L82" i="2"/>
  <c r="K82" i="2"/>
  <c r="L74" i="2"/>
  <c r="K74" i="2"/>
  <c r="L169" i="2"/>
  <c r="L94" i="2"/>
  <c r="K50" i="2"/>
  <c r="L50" i="2"/>
  <c r="K34" i="2"/>
  <c r="L34" i="2"/>
  <c r="K18" i="2"/>
  <c r="L18" i="2"/>
  <c r="L86" i="2"/>
  <c r="K86" i="2"/>
  <c r="K10" i="2"/>
  <c r="L10" i="2"/>
  <c r="K7" i="2"/>
  <c r="L161" i="1"/>
  <c r="K161" i="1"/>
  <c r="L144" i="1"/>
  <c r="K144" i="1"/>
  <c r="K125" i="1"/>
  <c r="L125" i="1"/>
  <c r="L145" i="1"/>
  <c r="K145" i="1"/>
  <c r="K140" i="1"/>
  <c r="L140" i="1"/>
  <c r="L156" i="1"/>
  <c r="K156" i="1"/>
  <c r="L149" i="1"/>
  <c r="K149" i="1"/>
  <c r="L141" i="1"/>
  <c r="L128" i="1"/>
  <c r="L114" i="1"/>
  <c r="K114" i="1"/>
  <c r="K105" i="1"/>
  <c r="L105" i="1"/>
  <c r="K97" i="1"/>
  <c r="L97" i="1"/>
  <c r="L110" i="1"/>
  <c r="L61" i="1"/>
  <c r="K61" i="1"/>
  <c r="K106" i="1"/>
  <c r="L94" i="1"/>
  <c r="K94" i="1"/>
  <c r="L72" i="1"/>
  <c r="K72" i="1"/>
  <c r="K22" i="1"/>
  <c r="L22" i="1"/>
  <c r="L18" i="1"/>
  <c r="K18" i="1"/>
  <c r="K43" i="1"/>
  <c r="L43" i="1"/>
  <c r="K31" i="1"/>
  <c r="L31" i="1"/>
  <c r="K15" i="1"/>
  <c r="L15" i="1"/>
  <c r="L82" i="1"/>
  <c r="L78" i="1"/>
  <c r="K78" i="1"/>
  <c r="L66" i="1"/>
  <c r="L62" i="1"/>
  <c r="K62" i="1"/>
  <c r="K39" i="1"/>
  <c r="L39" i="1"/>
  <c r="K19" i="1"/>
  <c r="L19" i="1"/>
  <c r="L37" i="1"/>
  <c r="L13" i="1"/>
  <c r="L33" i="1"/>
  <c r="L11" i="1"/>
  <c r="K11" i="1"/>
  <c r="K160" i="1"/>
  <c r="L160" i="1"/>
  <c r="L165" i="1"/>
  <c r="K165" i="1"/>
  <c r="K147" i="1"/>
  <c r="L139" i="1"/>
  <c r="K139" i="1"/>
  <c r="L137" i="1"/>
  <c r="K137" i="1"/>
  <c r="K93" i="1"/>
  <c r="L93" i="1"/>
  <c r="L121" i="1"/>
  <c r="K121" i="1"/>
  <c r="K96" i="1"/>
  <c r="L85" i="1"/>
  <c r="K85" i="1"/>
  <c r="L102" i="1"/>
  <c r="L80" i="1"/>
  <c r="K80" i="1"/>
  <c r="L50" i="1"/>
  <c r="K50" i="1"/>
  <c r="L42" i="1"/>
  <c r="K42" i="1"/>
  <c r="L30" i="1"/>
  <c r="K30" i="1"/>
  <c r="L26" i="1"/>
  <c r="K26" i="1"/>
  <c r="L10" i="1"/>
  <c r="K10" i="1"/>
  <c r="K45" i="1"/>
  <c r="K25" i="1"/>
  <c r="K89" i="1"/>
  <c r="L89" i="1"/>
  <c r="K73" i="1"/>
  <c r="L73" i="1"/>
  <c r="K57" i="1"/>
  <c r="L57" i="1"/>
  <c r="K49" i="1"/>
  <c r="K21" i="1"/>
  <c r="K66" i="1"/>
  <c r="K9" i="1"/>
  <c r="L7" i="1"/>
  <c r="K7" i="1"/>
  <c r="L53" i="1"/>
  <c r="L29" i="1"/>
  <c r="L17" i="1"/>
  <c r="L159" i="1"/>
  <c r="K159" i="1"/>
  <c r="L148" i="1"/>
  <c r="K148" i="1"/>
  <c r="L143" i="1"/>
  <c r="K143" i="1"/>
  <c r="L136" i="1"/>
  <c r="K136" i="1"/>
  <c r="L108" i="1"/>
  <c r="K108" i="1"/>
  <c r="L122" i="1"/>
  <c r="K122" i="1"/>
  <c r="L135" i="1"/>
  <c r="K135" i="1"/>
  <c r="L130" i="1"/>
  <c r="K130" i="1"/>
  <c r="L113" i="1"/>
  <c r="K113" i="1"/>
  <c r="L77" i="1"/>
  <c r="K77" i="1"/>
  <c r="L88" i="1"/>
  <c r="K88" i="1"/>
  <c r="L56" i="1"/>
  <c r="K56" i="1"/>
  <c r="L38" i="1"/>
  <c r="K38" i="1"/>
  <c r="L34" i="1"/>
  <c r="K34" i="1"/>
  <c r="K47" i="1"/>
  <c r="L47" i="1"/>
  <c r="K35" i="1"/>
  <c r="L35" i="1"/>
  <c r="K27" i="1"/>
  <c r="L27" i="1"/>
  <c r="L90" i="1"/>
  <c r="L86" i="1"/>
  <c r="K86" i="1"/>
  <c r="L74" i="1"/>
  <c r="L70" i="1"/>
  <c r="K70" i="1"/>
  <c r="L58" i="1"/>
  <c r="L54" i="1"/>
  <c r="K54" i="1"/>
  <c r="K51" i="1"/>
  <c r="L51" i="1"/>
  <c r="L23" i="1"/>
  <c r="K23" i="1"/>
  <c r="K90" i="1"/>
  <c r="K58" i="1"/>
  <c r="K5" i="1"/>
  <c r="K164" i="1"/>
  <c r="L164" i="1"/>
  <c r="L163" i="1"/>
  <c r="K163" i="1"/>
  <c r="L157" i="1"/>
  <c r="K157" i="1"/>
  <c r="K153" i="1"/>
  <c r="L153" i="1"/>
  <c r="L129" i="1"/>
  <c r="K129" i="1"/>
  <c r="L132" i="1"/>
  <c r="K132" i="1"/>
  <c r="L152" i="1"/>
  <c r="K152" i="1"/>
  <c r="L117" i="1"/>
  <c r="K117" i="1"/>
  <c r="L109" i="1"/>
  <c r="K109" i="1"/>
  <c r="K101" i="1"/>
  <c r="L101" i="1"/>
  <c r="L133" i="1"/>
  <c r="K118" i="1"/>
  <c r="L69" i="1"/>
  <c r="K69" i="1"/>
  <c r="L100" i="1"/>
  <c r="K100" i="1"/>
  <c r="L64" i="1"/>
  <c r="K64" i="1"/>
  <c r="L46" i="1"/>
  <c r="K46" i="1"/>
  <c r="L14" i="1"/>
  <c r="K14" i="1"/>
  <c r="L6" i="1"/>
  <c r="K6" i="1"/>
  <c r="K41" i="1"/>
  <c r="K81" i="1"/>
  <c r="L81" i="1"/>
  <c r="K65" i="1"/>
  <c r="L65" i="1"/>
  <c r="L104" i="1"/>
  <c r="K104" i="1"/>
  <c r="K82" i="1"/>
</calcChain>
</file>

<file path=xl/sharedStrings.xml><?xml version="1.0" encoding="utf-8"?>
<sst xmlns="http://schemas.openxmlformats.org/spreadsheetml/2006/main" count="380" uniqueCount="367">
  <si>
    <t>Olimpiadas del Distrito Especial de Ciencia, Tecnología e Innovación de Medellín</t>
  </si>
  <si>
    <t>Rama Masculina</t>
  </si>
  <si>
    <t>PTO.</t>
  </si>
  <si>
    <t>REF.</t>
  </si>
  <si>
    <t>DEPORTISTA</t>
  </si>
  <si>
    <t xml:space="preserve">DEPENDENCIA </t>
  </si>
  <si>
    <t xml:space="preserve"> L1</t>
  </si>
  <si>
    <t xml:space="preserve"> L2</t>
  </si>
  <si>
    <t xml:space="preserve"> L3</t>
  </si>
  <si>
    <t xml:space="preserve"> L4</t>
  </si>
  <si>
    <t xml:space="preserve"> L5</t>
  </si>
  <si>
    <t xml:space="preserve"> L6</t>
  </si>
  <si>
    <t>TOTAL</t>
  </si>
  <si>
    <t>PROMEDIO</t>
  </si>
  <si>
    <t>Novmas-223</t>
  </si>
  <si>
    <t>Novmas-201</t>
  </si>
  <si>
    <t>Novmas-194</t>
  </si>
  <si>
    <t>Novmas-203</t>
  </si>
  <si>
    <t>Novmas-225</t>
  </si>
  <si>
    <t>Novmas-198</t>
  </si>
  <si>
    <t>Novmas-229</t>
  </si>
  <si>
    <t>Novmas-216</t>
  </si>
  <si>
    <t>Novmas-196</t>
  </si>
  <si>
    <t>Novmas-200</t>
  </si>
  <si>
    <t>Novmas-210</t>
  </si>
  <si>
    <t>Novmas-346</t>
  </si>
  <si>
    <t>Novmas-215</t>
  </si>
  <si>
    <t>Novmas-208</t>
  </si>
  <si>
    <t>Novmas-220</t>
  </si>
  <si>
    <t>Novmas-226</t>
  </si>
  <si>
    <t>Novmas-232</t>
  </si>
  <si>
    <t>Novmas-284</t>
  </si>
  <si>
    <t>Novmas-211</t>
  </si>
  <si>
    <t>Novmas-308</t>
  </si>
  <si>
    <t>Novmas-352</t>
  </si>
  <si>
    <t>Novmas-305</t>
  </si>
  <si>
    <t>Novmas-213</t>
  </si>
  <si>
    <t>Novmas-273</t>
  </si>
  <si>
    <t>Novmas-315</t>
  </si>
  <si>
    <t>Novmas-283</t>
  </si>
  <si>
    <t>Novmas-209</t>
  </si>
  <si>
    <t>Novmas-214</t>
  </si>
  <si>
    <t>Novmas-204</t>
  </si>
  <si>
    <t>Novmas-291</t>
  </si>
  <si>
    <t>Novmas-336</t>
  </si>
  <si>
    <t>Novmas-337</t>
  </si>
  <si>
    <t>Novmas-307</t>
  </si>
  <si>
    <t>Novmas-300</t>
  </si>
  <si>
    <t>Novmas-222</t>
  </si>
  <si>
    <t>Novmas-318</t>
  </si>
  <si>
    <t>Novmas-264</t>
  </si>
  <si>
    <t>Novmas-239</t>
  </si>
  <si>
    <t>Novmas-293</t>
  </si>
  <si>
    <t>Novmas-248</t>
  </si>
  <si>
    <t>Novmas-236</t>
  </si>
  <si>
    <t>Novmas-296</t>
  </si>
  <si>
    <t>Novmas-333</t>
  </si>
  <si>
    <t>Novmas-277</t>
  </si>
  <si>
    <t>Novmas-238</t>
  </si>
  <si>
    <t>Novmas-237</t>
  </si>
  <si>
    <t>Novmas-242</t>
  </si>
  <si>
    <t>Novmas-345</t>
  </si>
  <si>
    <t>Novmas-285</t>
  </si>
  <si>
    <t>Novmas-230</t>
  </si>
  <si>
    <t>Novmas-270</t>
  </si>
  <si>
    <t>Novmas-288</t>
  </si>
  <si>
    <t>Novmas-350</t>
  </si>
  <si>
    <t>Novmas-298</t>
  </si>
  <si>
    <t>Novmas-192</t>
  </si>
  <si>
    <t>Novmas-269</t>
  </si>
  <si>
    <t>Novmas-271</t>
  </si>
  <si>
    <t>Novmas-340</t>
  </si>
  <si>
    <t>Novmas-309</t>
  </si>
  <si>
    <t>Novmas-233</t>
  </si>
  <si>
    <t>Novmas-304</t>
  </si>
  <si>
    <t>Novmas-267</t>
  </si>
  <si>
    <t>Novmas-347</t>
  </si>
  <si>
    <t>Novmas-290</t>
  </si>
  <si>
    <t>Novmas-255</t>
  </si>
  <si>
    <t>Novmas-199</t>
  </si>
  <si>
    <t>Novmas-349</t>
  </si>
  <si>
    <t>Novmas-324</t>
  </si>
  <si>
    <t>Novmas-274</t>
  </si>
  <si>
    <t>Novmas-245</t>
  </si>
  <si>
    <t>Novmas-265</t>
  </si>
  <si>
    <t>Novmas-207</t>
  </si>
  <si>
    <t>Novmas-243</t>
  </si>
  <si>
    <t>Novmas-254</t>
  </si>
  <si>
    <t>Novmas-299</t>
  </si>
  <si>
    <t>Novmas-217</t>
  </si>
  <si>
    <t>Novmas-191</t>
  </si>
  <si>
    <t>Novmas-240</t>
  </si>
  <si>
    <t>Novmas-294</t>
  </si>
  <si>
    <t>Novmas-289</t>
  </si>
  <si>
    <t>Novmas-334</t>
  </si>
  <si>
    <t>Novmas-276</t>
  </si>
  <si>
    <t>Novmas-338</t>
  </si>
  <si>
    <t>Novmas-259</t>
  </si>
  <si>
    <t>Novmas-241</t>
  </si>
  <si>
    <t>Novmas-306</t>
  </si>
  <si>
    <t>Novmas-317</t>
  </si>
  <si>
    <t>Novmas-195</t>
  </si>
  <si>
    <t>Novmas-266</t>
  </si>
  <si>
    <t>Novmas-326</t>
  </si>
  <si>
    <t>Novmas-268</t>
  </si>
  <si>
    <t>Novmas-322</t>
  </si>
  <si>
    <t>Novmas-332</t>
  </si>
  <si>
    <t>Novmas-295</t>
  </si>
  <si>
    <t>Novmas-251</t>
  </si>
  <si>
    <t>Novmas-339</t>
  </si>
  <si>
    <t>Novmas-321</t>
  </si>
  <si>
    <t>Novmas-312</t>
  </si>
  <si>
    <t>Novmas-351</t>
  </si>
  <si>
    <t>Novmas-244</t>
  </si>
  <si>
    <t>Novmas-330</t>
  </si>
  <si>
    <t>Novmas-286</t>
  </si>
  <si>
    <t>Novmas-281</t>
  </si>
  <si>
    <t>Novmas-342</t>
  </si>
  <si>
    <t>Novmas-302</t>
  </si>
  <si>
    <t>Novmas-227</t>
  </si>
  <si>
    <t>Novmas-319</t>
  </si>
  <si>
    <t>Novmas-228</t>
  </si>
  <si>
    <t>Novmas-328</t>
  </si>
  <si>
    <t>Novmas-193</t>
  </si>
  <si>
    <t>Novmas-197</t>
  </si>
  <si>
    <t>Novmas-202</t>
  </si>
  <si>
    <t>Novmas-205</t>
  </si>
  <si>
    <t>Novmas-206</t>
  </si>
  <si>
    <t>Novmas-212</t>
  </si>
  <si>
    <t>Novmas-218</t>
  </si>
  <si>
    <t>Novmas-219</t>
  </si>
  <si>
    <t>Novmas-221</t>
  </si>
  <si>
    <t>Novmas-224</t>
  </si>
  <si>
    <t>Novmas-231</t>
  </si>
  <si>
    <t>Novmas-234</t>
  </si>
  <si>
    <t>Novmas-235</t>
  </si>
  <si>
    <t>Novmas-246</t>
  </si>
  <si>
    <t>Novmas-247</t>
  </si>
  <si>
    <t>Novmas-249</t>
  </si>
  <si>
    <t>Novmas-250</t>
  </si>
  <si>
    <t>Novmas-252</t>
  </si>
  <si>
    <t>Novmas-253</t>
  </si>
  <si>
    <t>Novmas-256</t>
  </si>
  <si>
    <t>Novmas-257</t>
  </si>
  <si>
    <t>Novmas-258</t>
  </si>
  <si>
    <t>Novmas-260</t>
  </si>
  <si>
    <t>Novmas-261</t>
  </si>
  <si>
    <t>Novmas-262</t>
  </si>
  <si>
    <t>Novmas-263</t>
  </si>
  <si>
    <t>Novmas-272</t>
  </si>
  <si>
    <t>Novmas-275</t>
  </si>
  <si>
    <t>Novmas-278</t>
  </si>
  <si>
    <t>Novmas-279</t>
  </si>
  <si>
    <t>Novmas-280</t>
  </si>
  <si>
    <t>Novmas-282</t>
  </si>
  <si>
    <t>Novmas-287</t>
  </si>
  <si>
    <t>Novmas-292</t>
  </si>
  <si>
    <t>Novmas-297</t>
  </si>
  <si>
    <t>Novmas-301</t>
  </si>
  <si>
    <t>Novmas-303</t>
  </si>
  <si>
    <t>Novmas-310</t>
  </si>
  <si>
    <t>Novmas-311</t>
  </si>
  <si>
    <t>Novmas-313</t>
  </si>
  <si>
    <t>Novmas-314</t>
  </si>
  <si>
    <t>Novmas-316</t>
  </si>
  <si>
    <t>Novmas-320</t>
  </si>
  <si>
    <t>Novmas-323</t>
  </si>
  <si>
    <t>Novmas-325</t>
  </si>
  <si>
    <t>Novmas-327</t>
  </si>
  <si>
    <t>Novmas-329</t>
  </si>
  <si>
    <t>Novmas-331</t>
  </si>
  <si>
    <t>Novmas-335</t>
  </si>
  <si>
    <t>Novmas-341</t>
  </si>
  <si>
    <t>Novmas-343</t>
  </si>
  <si>
    <t>Novmas-344</t>
  </si>
  <si>
    <t>Novmas-348</t>
  </si>
  <si>
    <t>Rama Femenina</t>
  </si>
  <si>
    <t>Novfem- 011</t>
  </si>
  <si>
    <t>Novfem- 065</t>
  </si>
  <si>
    <t>Novfem- 070</t>
  </si>
  <si>
    <t>Novfem- 072</t>
  </si>
  <si>
    <t>Novfem- 059</t>
  </si>
  <si>
    <t>Novfem- 008</t>
  </si>
  <si>
    <t>Novfem- 007</t>
  </si>
  <si>
    <t>Novfem- 032</t>
  </si>
  <si>
    <t>Novfem- 026</t>
  </si>
  <si>
    <t>Novfem- 044</t>
  </si>
  <si>
    <t>Novfem- 061</t>
  </si>
  <si>
    <t>Novfem- 073</t>
  </si>
  <si>
    <t>Novfem- 012</t>
  </si>
  <si>
    <t>Novfem- 042</t>
  </si>
  <si>
    <t>Novfem- 017</t>
  </si>
  <si>
    <t>Novfem- 108</t>
  </si>
  <si>
    <t>Novfem- 025</t>
  </si>
  <si>
    <t>Novfem- 035</t>
  </si>
  <si>
    <t>Novfem- 033</t>
  </si>
  <si>
    <t>Novfem- 057</t>
  </si>
  <si>
    <t>Novfem- 082</t>
  </si>
  <si>
    <t>Novfem- 014</t>
  </si>
  <si>
    <t>Novfem- 066</t>
  </si>
  <si>
    <t>Novfem- 018</t>
  </si>
  <si>
    <t>Novfem- 049</t>
  </si>
  <si>
    <t>Novfem- 056</t>
  </si>
  <si>
    <t>Novfem- 083</t>
  </si>
  <si>
    <t>Novfem- 006</t>
  </si>
  <si>
    <t>Novfem- 019</t>
  </si>
  <si>
    <t>Novfem- 174</t>
  </si>
  <si>
    <t>Novfem- 160</t>
  </si>
  <si>
    <t>Novfem- 078</t>
  </si>
  <si>
    <t>Novfem- 146</t>
  </si>
  <si>
    <t>Novfem- 115</t>
  </si>
  <si>
    <t>Novfem- 124</t>
  </si>
  <si>
    <t>Novfem- 127</t>
  </si>
  <si>
    <t>Novfem- 105</t>
  </si>
  <si>
    <t>Novfem- 101</t>
  </si>
  <si>
    <t>Novfem- 103</t>
  </si>
  <si>
    <t>Novfem- 139</t>
  </si>
  <si>
    <t>Novfem- 098</t>
  </si>
  <si>
    <t>Novfem- 121</t>
  </si>
  <si>
    <t>Novfem- 181</t>
  </si>
  <si>
    <t>Novfem- 090</t>
  </si>
  <si>
    <t>Novfem- 142</t>
  </si>
  <si>
    <t>Novfem- 047</t>
  </si>
  <si>
    <t>Novfem- 141</t>
  </si>
  <si>
    <t>Novfem- 028</t>
  </si>
  <si>
    <t>Novfem- 138</t>
  </si>
  <si>
    <t>Novfem- 037</t>
  </si>
  <si>
    <t>Novfem- 043</t>
  </si>
  <si>
    <t>Novfem- 188</t>
  </si>
  <si>
    <t>Novfem- 190</t>
  </si>
  <si>
    <t>Novfem- 172</t>
  </si>
  <si>
    <t>Novfem- 099</t>
  </si>
  <si>
    <t>Novfem- 106</t>
  </si>
  <si>
    <t>Novfem- 145</t>
  </si>
  <si>
    <t>Novfem- 013</t>
  </si>
  <si>
    <t>Novfem- 054</t>
  </si>
  <si>
    <t>Novfem- 143</t>
  </si>
  <si>
    <t>Novfem- 109</t>
  </si>
  <si>
    <t>Novfem- 058</t>
  </si>
  <si>
    <t>Novfem- 097</t>
  </si>
  <si>
    <t>Novfem- 041</t>
  </si>
  <si>
    <t>Novfem- 085</t>
  </si>
  <si>
    <t>Novfem- 182</t>
  </si>
  <si>
    <t>Novfem- 158</t>
  </si>
  <si>
    <t>Novfem- 107</t>
  </si>
  <si>
    <t>Novfem- 175</t>
  </si>
  <si>
    <t>Novfem- 087</t>
  </si>
  <si>
    <t>Novfem- 189</t>
  </si>
  <si>
    <t>Novfem- 053</t>
  </si>
  <si>
    <t>Novfem- 094</t>
  </si>
  <si>
    <t>Novfem- 040</t>
  </si>
  <si>
    <t>Novfem- 180</t>
  </si>
  <si>
    <t>Novfem- 005</t>
  </si>
  <si>
    <t>Novfem- 089</t>
  </si>
  <si>
    <t>Novfem- 024</t>
  </si>
  <si>
    <t>Novfem- 110</t>
  </si>
  <si>
    <t>Novfem- 157</t>
  </si>
  <si>
    <t>Novfem- 086</t>
  </si>
  <si>
    <t>Novfem- 128</t>
  </si>
  <si>
    <t>Novfem- 051</t>
  </si>
  <si>
    <t>Novfem- 137</t>
  </si>
  <si>
    <t>Novfem- 147</t>
  </si>
  <si>
    <t>Novfem- 074</t>
  </si>
  <si>
    <t>Novfem- 159</t>
  </si>
  <si>
    <t>Novfem- 184</t>
  </si>
  <si>
    <t>Novfem- 161</t>
  </si>
  <si>
    <t>Novfem- 177</t>
  </si>
  <si>
    <t>Novfem- 173</t>
  </si>
  <si>
    <t>Novfem- 003</t>
  </si>
  <si>
    <t>Novfem- 178</t>
  </si>
  <si>
    <t>Novfem- 027</t>
  </si>
  <si>
    <t>Novfem- 113</t>
  </si>
  <si>
    <t>Novfem- 123</t>
  </si>
  <si>
    <t>Novfem- 183</t>
  </si>
  <si>
    <t>Novfem- 023</t>
  </si>
  <si>
    <t>Novfem- 154</t>
  </si>
  <si>
    <t>Novfem- 096</t>
  </si>
  <si>
    <t>Novfem- 060</t>
  </si>
  <si>
    <t>Novfem- 077</t>
  </si>
  <si>
    <t>Novfem- 125</t>
  </si>
  <si>
    <t>Novfem- 088</t>
  </si>
  <si>
    <t>Novfem- 168</t>
  </si>
  <si>
    <t>Novfem- 150</t>
  </si>
  <si>
    <t>Novfem- 171</t>
  </si>
  <si>
    <t>Novfem- 052</t>
  </si>
  <si>
    <t>Novfem- 185</t>
  </si>
  <si>
    <t>Novfem- 016</t>
  </si>
  <si>
    <t>Novfem- 039</t>
  </si>
  <si>
    <t>Novfem- 166</t>
  </si>
  <si>
    <t>Novfem- 187</t>
  </si>
  <si>
    <t>Novfem- 148</t>
  </si>
  <si>
    <t>Novfem- 104</t>
  </si>
  <si>
    <t>Novfem- 155</t>
  </si>
  <si>
    <t>Novfem- 153</t>
  </si>
  <si>
    <t>Novfem- 046</t>
  </si>
  <si>
    <t>Novfem- 149</t>
  </si>
  <si>
    <t>Novfem- 071</t>
  </si>
  <si>
    <t>Novfem- 030</t>
  </si>
  <si>
    <t>Novfem- 075</t>
  </si>
  <si>
    <t>Novfem- 156</t>
  </si>
  <si>
    <t>Novfem- 133</t>
  </si>
  <si>
    <t>Novfem- 100</t>
  </si>
  <si>
    <t>Novfem- 186</t>
  </si>
  <si>
    <t>Novfem- 084</t>
  </si>
  <si>
    <t>Novfem- 063</t>
  </si>
  <si>
    <t>Novfem- 151</t>
  </si>
  <si>
    <t>Novfem- 144</t>
  </si>
  <si>
    <t>Novfem- 001</t>
  </si>
  <si>
    <t>Novfem- 002</t>
  </si>
  <si>
    <t>Novfem- 004</t>
  </si>
  <si>
    <t>Novfem- 009</t>
  </si>
  <si>
    <t>Novfem- 010</t>
  </si>
  <si>
    <t>Novfem- 015</t>
  </si>
  <si>
    <t>Novfem- 020</t>
  </si>
  <si>
    <t>Novfem- 021</t>
  </si>
  <si>
    <t>Novfem- 022</t>
  </si>
  <si>
    <t>Novfem- 029</t>
  </si>
  <si>
    <t>Novfem- 031</t>
  </si>
  <si>
    <t>Novfem- 034</t>
  </si>
  <si>
    <t>Novfem- 036</t>
  </si>
  <si>
    <t>Novfem- 038</t>
  </si>
  <si>
    <t>Novfem- 045</t>
  </si>
  <si>
    <t>Novfem- 048</t>
  </si>
  <si>
    <t>Novfem- 050</t>
  </si>
  <si>
    <t>Novfem- 055</t>
  </si>
  <si>
    <t>Novfem- 062</t>
  </si>
  <si>
    <t>Novfem- 064</t>
  </si>
  <si>
    <t>Novfem- 067</t>
  </si>
  <si>
    <t>Novfem- 068</t>
  </si>
  <si>
    <t>Novfem- 069</t>
  </si>
  <si>
    <t>Novfem- 076</t>
  </si>
  <si>
    <t>Novfem- 079</t>
  </si>
  <si>
    <t>Novfem- 080</t>
  </si>
  <si>
    <t>Novfem- 081</t>
  </si>
  <si>
    <t>Novfem- 091</t>
  </si>
  <si>
    <t>Novfem- 092</t>
  </si>
  <si>
    <t>Novfem- 093</t>
  </si>
  <si>
    <t>Novfem- 095</t>
  </si>
  <si>
    <t>Novfem- 102</t>
  </si>
  <si>
    <t>Novfem- 111</t>
  </si>
  <si>
    <t>Novfem- 112</t>
  </si>
  <si>
    <t>Novfem- 114</t>
  </si>
  <si>
    <t>Novfem- 116</t>
  </si>
  <si>
    <t>Novfem- 117</t>
  </si>
  <si>
    <t>Novfem- 118</t>
  </si>
  <si>
    <t>Novfem- 119</t>
  </si>
  <si>
    <t>Novfem- 120</t>
  </si>
  <si>
    <t>Novfem- 122</t>
  </si>
  <si>
    <t>Novfem- 126</t>
  </si>
  <si>
    <t>Novfem- 129</t>
  </si>
  <si>
    <t>Novfem- 130</t>
  </si>
  <si>
    <t>Novfem- 131</t>
  </si>
  <si>
    <t>Novfem- 132</t>
  </si>
  <si>
    <t>Novfem- 134</t>
  </si>
  <si>
    <t>Novfem- 135</t>
  </si>
  <si>
    <t>Novfem- 136</t>
  </si>
  <si>
    <t>Novfem- 140</t>
  </si>
  <si>
    <t>Novfem- 152</t>
  </si>
  <si>
    <t>Novfem- 162</t>
  </si>
  <si>
    <t>Novfem- 163</t>
  </si>
  <si>
    <t>Novfem- 164</t>
  </si>
  <si>
    <t>Novfem- 165</t>
  </si>
  <si>
    <t>Novfem- 167</t>
  </si>
  <si>
    <t>Novfem- 169</t>
  </si>
  <si>
    <t>Novfem- 170</t>
  </si>
  <si>
    <t>Novfem- 176</t>
  </si>
  <si>
    <t>Novfem- 179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</si>
</sst>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8"/>
      <color rgb="FF00000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sz val="14"/>
      <color rgb="FFFFFFFF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Olimpiadas%20del%20Distrito%20Especial%20de%20Ciencia,%20Tecnolog&#237;a%20e%20Innovaci&#243;n%20de%20Medellin.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TORNEO"/>
      <sheetName val="DatosLineas"/>
      <sheetName val="Individual Fem-A"/>
      <sheetName val="Individual Fem-B"/>
      <sheetName val="Individual Mas-B"/>
      <sheetName val="Resultado 2bles y Equip Cat. A "/>
      <sheetName val="Individual 1 jornada"/>
      <sheetName val="Individual Fem Nov."/>
      <sheetName val="Individual Mas Nov."/>
      <sheetName val="Equipos Fem-A "/>
      <sheetName val="Equipos Mas-A"/>
    </sheetNames>
    <sheetDataSet>
      <sheetData sheetId="0">
        <row r="4">
          <cell r="F4" t="str">
            <v>NOMBRE</v>
          </cell>
          <cell r="G4" t="str">
            <v>DEPENDENCIA</v>
          </cell>
        </row>
        <row r="5">
          <cell r="F5" t="str">
            <v>Liliana Maria Ramirez Jaramillo</v>
          </cell>
          <cell r="G5" t="str">
            <v>ALCALDIA</v>
          </cell>
        </row>
        <row r="6">
          <cell r="F6" t="str">
            <v>Olga Patricia Llano Obando</v>
          </cell>
          <cell r="G6" t="str">
            <v>ALCALDIA</v>
          </cell>
        </row>
        <row r="7">
          <cell r="F7" t="str">
            <v>Maria Fernanda Bermeo Valderrama</v>
          </cell>
          <cell r="G7" t="str">
            <v>ALCALDIA</v>
          </cell>
        </row>
        <row r="8">
          <cell r="F8" t="str">
            <v>Nathalia Ospina Vasquez</v>
          </cell>
          <cell r="G8" t="str">
            <v>ALCALDIA</v>
          </cell>
        </row>
        <row r="9">
          <cell r="F9" t="str">
            <v>Melbin Lopez Restrepo</v>
          </cell>
          <cell r="G9" t="str">
            <v>DEPARTAMENTO ADMINISTRATIVO DE GESTION DEL RIESGO DE DESASTRES</v>
          </cell>
        </row>
        <row r="10">
          <cell r="F10" t="str">
            <v>Wilse De Jesus Rodriguez Usuga</v>
          </cell>
          <cell r="G10" t="str">
            <v>DEPARTAMENTO ADMINISTRATIVO DE PLANEACION</v>
          </cell>
        </row>
        <row r="11">
          <cell r="F11" t="str">
            <v>Teresita De Jesus Ruiz Posada</v>
          </cell>
          <cell r="G11" t="str">
            <v>DEPARTAMENTO ADMINISTRATIVO DE PLANEACION</v>
          </cell>
        </row>
        <row r="12">
          <cell r="F12" t="str">
            <v>Gloria Luz Mora David</v>
          </cell>
          <cell r="G12" t="str">
            <v>DEPARTAMENTO ADMINISTRATIVO DE PLANEACION</v>
          </cell>
        </row>
        <row r="13">
          <cell r="F13" t="str">
            <v>Erika Bustamante Monsalve</v>
          </cell>
          <cell r="G13" t="str">
            <v>DEPARTAMENTO ADMINISTRATIVO DE PLANEACION</v>
          </cell>
        </row>
        <row r="14">
          <cell r="F14" t="str">
            <v>Luz Eneida Florez Mesa</v>
          </cell>
          <cell r="G14" t="str">
            <v>DEPARTAMENTO ADMINISTRATIVO DE PLANEACION</v>
          </cell>
        </row>
        <row r="15">
          <cell r="F15" t="str">
            <v>Rubiela Lopez Cataño</v>
          </cell>
          <cell r="G15" t="str">
            <v>JUBILADO</v>
          </cell>
        </row>
        <row r="16">
          <cell r="F16" t="str">
            <v>Rosa Margot Sepulveda</v>
          </cell>
          <cell r="G16" t="str">
            <v>JUBILADO</v>
          </cell>
        </row>
        <row r="17">
          <cell r="F17" t="str">
            <v>Olga Lucia Cardona</v>
          </cell>
          <cell r="G17" t="str">
            <v>JUBILADO</v>
          </cell>
        </row>
        <row r="18">
          <cell r="F18" t="str">
            <v>Dolly Montoya Isaza</v>
          </cell>
          <cell r="G18" t="str">
            <v>JUBILADO</v>
          </cell>
        </row>
        <row r="19">
          <cell r="F19" t="str">
            <v>Gladys E Garcia</v>
          </cell>
          <cell r="G19" t="str">
            <v>JUBILADO</v>
          </cell>
        </row>
        <row r="20">
          <cell r="F20" t="str">
            <v>Maria Eugania Yarce</v>
          </cell>
          <cell r="G20" t="str">
            <v>JUBILADO</v>
          </cell>
        </row>
        <row r="21">
          <cell r="F21" t="str">
            <v>Clara Ines Jimenes</v>
          </cell>
          <cell r="G21" t="str">
            <v>JUBILADO</v>
          </cell>
        </row>
        <row r="22">
          <cell r="F22" t="str">
            <v>Luz Piedad Florez</v>
          </cell>
          <cell r="G22" t="str">
            <v>JUBILADO</v>
          </cell>
        </row>
        <row r="23">
          <cell r="F23" t="str">
            <v>Noemy Melguizo Diosa</v>
          </cell>
          <cell r="G23" t="str">
            <v>JUBILADO</v>
          </cell>
        </row>
        <row r="24">
          <cell r="F24" t="str">
            <v>Maria Greisy Cariney Moreno Rua</v>
          </cell>
          <cell r="G24" t="str">
            <v>SECRETARIA DE COMUNICACIONES</v>
          </cell>
        </row>
        <row r="25">
          <cell r="F25" t="str">
            <v>Jaqueline Medrano Montoya</v>
          </cell>
          <cell r="G25" t="str">
            <v>SECRETARIA DE COMUNICACIONES</v>
          </cell>
        </row>
        <row r="26">
          <cell r="F26" t="str">
            <v>Monica Abigail Mosquera Galvez</v>
          </cell>
          <cell r="G26" t="str">
            <v>SECRETARIA DE COMUNICACIONES</v>
          </cell>
        </row>
        <row r="27">
          <cell r="F27" t="str">
            <v>Vanessa Chanci Angel</v>
          </cell>
          <cell r="G27" t="str">
            <v>SECRETARIA DE COMUNICACIONES</v>
          </cell>
        </row>
        <row r="28">
          <cell r="F28" t="str">
            <v>Jessica Rivera Patiño</v>
          </cell>
          <cell r="G28" t="str">
            <v>SECRETARIA DE COMUNICACIONES</v>
          </cell>
        </row>
        <row r="29">
          <cell r="F29" t="str">
            <v>Janeth Bibiana Castaño Gomez</v>
          </cell>
          <cell r="G29" t="str">
            <v>SECRETARIA DE DESARROLLO ECONOMICO</v>
          </cell>
        </row>
        <row r="30">
          <cell r="F30" t="str">
            <v>Oneida Muñoz Muñoz</v>
          </cell>
          <cell r="G30" t="str">
            <v>SECRETARIA DE EDUCACION</v>
          </cell>
        </row>
        <row r="31">
          <cell r="F31" t="str">
            <v>Yenis Yaneth Almanza Paternina</v>
          </cell>
          <cell r="G31" t="str">
            <v>SECRETARIA DE EDUCACION</v>
          </cell>
        </row>
        <row r="32">
          <cell r="F32" t="str">
            <v>Monica Maria Macias Ruiz</v>
          </cell>
          <cell r="G32" t="str">
            <v>SECRETARIA DE EDUCACION</v>
          </cell>
        </row>
        <row r="33">
          <cell r="F33" t="str">
            <v>Claudia Janeth Valencia Mejia</v>
          </cell>
          <cell r="G33" t="str">
            <v>SECRETARIA DE EDUCACION</v>
          </cell>
        </row>
        <row r="34">
          <cell r="F34" t="str">
            <v>Luz Stella Tabares Hincapie</v>
          </cell>
          <cell r="G34" t="str">
            <v>SECRETARIA DE EDUCACION</v>
          </cell>
        </row>
        <row r="35">
          <cell r="F35" t="str">
            <v>Joanna Bedoya Munera</v>
          </cell>
          <cell r="G35" t="str">
            <v>SECRETARIA DE EDUCACION</v>
          </cell>
        </row>
        <row r="36">
          <cell r="F36" t="str">
            <v>Lida Yaleni Velasquez Villada</v>
          </cell>
          <cell r="G36" t="str">
            <v>SECRETARIA DE EDUCACION</v>
          </cell>
        </row>
        <row r="37">
          <cell r="F37" t="str">
            <v>Jackeline Maria Gomez Lopez</v>
          </cell>
          <cell r="G37" t="str">
            <v>SECRETARIA DE EDUCACION</v>
          </cell>
        </row>
        <row r="38">
          <cell r="F38" t="str">
            <v>Maria Veronica Gomez Montoya</v>
          </cell>
          <cell r="G38" t="str">
            <v>SECRETARIA DE EDUCACION</v>
          </cell>
        </row>
        <row r="39">
          <cell r="F39" t="str">
            <v>Isabel Cristina Taborda Ochoa</v>
          </cell>
          <cell r="G39" t="str">
            <v>SECRETARIA DE EDUCACION</v>
          </cell>
        </row>
        <row r="40">
          <cell r="F40" t="str">
            <v>Paola Montoya Valencia</v>
          </cell>
          <cell r="G40" t="str">
            <v>SECRETARIA DE EDUCACION</v>
          </cell>
        </row>
        <row r="41">
          <cell r="F41" t="str">
            <v>Nidia Elizabeth Salinas Vera</v>
          </cell>
          <cell r="G41" t="str">
            <v>SECRETARIA DE EDUCACION</v>
          </cell>
        </row>
        <row r="42">
          <cell r="F42" t="str">
            <v>Alejandra Leonella Jaramillo Velasquez</v>
          </cell>
          <cell r="G42" t="str">
            <v>SECRETARIA DE EDUCACION</v>
          </cell>
        </row>
        <row r="43">
          <cell r="F43" t="str">
            <v>Leidy Laura Vanegas Castañeda</v>
          </cell>
          <cell r="G43" t="str">
            <v>SECRETARIA DE EDUCACION</v>
          </cell>
        </row>
        <row r="44">
          <cell r="F44" t="str">
            <v>Maira Alejandra Arboleda Cano</v>
          </cell>
          <cell r="G44" t="str">
            <v>SECRETARIA DE EDUCACION</v>
          </cell>
        </row>
        <row r="45">
          <cell r="F45" t="str">
            <v>Ana Milena Gonzalez Mazo</v>
          </cell>
          <cell r="G45" t="str">
            <v>SECRETARIA DE EDUCACION</v>
          </cell>
        </row>
        <row r="46">
          <cell r="F46" t="str">
            <v xml:space="preserve">Diana Yuliet Sanchez Rivera </v>
          </cell>
          <cell r="G46" t="str">
            <v>SECRETARIA DE EDUCACION</v>
          </cell>
        </row>
        <row r="47">
          <cell r="F47" t="str">
            <v>Mary Luz Rivera Mesa</v>
          </cell>
          <cell r="G47" t="str">
            <v>SECRETARIA DE EDUCACION</v>
          </cell>
        </row>
        <row r="48">
          <cell r="F48" t="str">
            <v>Paula Andrea Velasquez Tejada</v>
          </cell>
          <cell r="G48" t="str">
            <v>SECRETARIA DE EDUCACION</v>
          </cell>
        </row>
        <row r="49">
          <cell r="F49" t="str">
            <v>Liceth Andrea Garcia Hoyos</v>
          </cell>
          <cell r="G49" t="str">
            <v>SECRETARIA DE EDUCACION</v>
          </cell>
        </row>
        <row r="50">
          <cell r="F50" t="str">
            <v>Edith Villa Tabares</v>
          </cell>
          <cell r="G50" t="str">
            <v>SECRETARIA DE EDUCACIÓN - ADMINISTRATIVOS SGP</v>
          </cell>
        </row>
        <row r="51">
          <cell r="F51" t="str">
            <v xml:space="preserve">Lina Maria Hernandez Echavarria </v>
          </cell>
          <cell r="G51" t="str">
            <v>SECRETARIA DE EDUCACIÓN - ADMINISTRATIVOS SGP</v>
          </cell>
        </row>
        <row r="52">
          <cell r="F52" t="str">
            <v xml:space="preserve">Andrea Herrera Miranda </v>
          </cell>
          <cell r="G52" t="str">
            <v>SECRETARIA DE EDUCACIÓN - ADMINISTRATIVOS SGP</v>
          </cell>
        </row>
        <row r="53">
          <cell r="F53" t="str">
            <v xml:space="preserve">Liliana  Ramirez Marin </v>
          </cell>
          <cell r="G53" t="str">
            <v>SECRETARIA DE EDUCACIÓN - ADMINISTRATIVOS SGP</v>
          </cell>
        </row>
        <row r="54">
          <cell r="F54" t="str">
            <v>Doris Helena Aristizabal Rios</v>
          </cell>
          <cell r="G54" t="str">
            <v>SECRETARIA DE EDUCACIÓN - ADMINISTRATIVOS SGP</v>
          </cell>
        </row>
        <row r="55">
          <cell r="F55" t="str">
            <v xml:space="preserve">Luz Danelley Rodriguez Perez </v>
          </cell>
          <cell r="G55" t="str">
            <v>SECRETARIA DE EDUCACIÓN - ADMINISTRATIVOS SGP</v>
          </cell>
        </row>
        <row r="56">
          <cell r="F56" t="str">
            <v>Betzy Elizabeth Alvarez Naranjo</v>
          </cell>
          <cell r="G56" t="str">
            <v>SECRETARIA DE EDUCACIÓN - ADMINISTRATIVOS SGP</v>
          </cell>
        </row>
        <row r="57">
          <cell r="F57" t="str">
            <v>Kelly Johana Aristizabal Osorio</v>
          </cell>
          <cell r="G57" t="str">
            <v>SECRETARIA DE EDUCACIÓN - ADMINISTRATIVOS SGP</v>
          </cell>
        </row>
        <row r="58">
          <cell r="F58" t="str">
            <v>Aura De Jesus Londoño Giraldo</v>
          </cell>
          <cell r="G58" t="str">
            <v>SECRETARIA DE EVALUACION Y CONTROL</v>
          </cell>
        </row>
        <row r="59">
          <cell r="F59" t="str">
            <v>Eliana Enith Henao Cardona</v>
          </cell>
          <cell r="G59" t="str">
            <v>SECRETARIA DE EVALUACION Y CONTROL</v>
          </cell>
        </row>
        <row r="60">
          <cell r="F60" t="str">
            <v>Erika Orozco Ospina</v>
          </cell>
          <cell r="G60" t="str">
            <v>SECRETARIA DE EVALUACION Y CONTROL</v>
          </cell>
        </row>
        <row r="61">
          <cell r="F61" t="str">
            <v>Erica Alejandra Gallego Quintero</v>
          </cell>
          <cell r="G61" t="str">
            <v>SECRETARIA DE EVALUACION Y CONTROL</v>
          </cell>
        </row>
        <row r="62">
          <cell r="F62" t="str">
            <v>Luz Stella Tabares Saldarriaga</v>
          </cell>
          <cell r="G62" t="str">
            <v>SECRETARIA DE EVALUACION Y CONTROL</v>
          </cell>
        </row>
        <row r="63">
          <cell r="F63" t="str">
            <v>Jazmin Andrea Gonzalez Arias</v>
          </cell>
          <cell r="G63" t="str">
            <v>SECRETARIA DE EVALUACION Y CONTROL</v>
          </cell>
        </row>
        <row r="64">
          <cell r="F64" t="str">
            <v>Diana Gisela Jimenez Cuervo</v>
          </cell>
          <cell r="G64" t="str">
            <v>SECRETARIA DE EVALUACION Y CONTROL</v>
          </cell>
        </row>
        <row r="65">
          <cell r="F65" t="str">
            <v>Julieth Paulina Blandon Correa</v>
          </cell>
          <cell r="G65" t="str">
            <v>SECRETARIA DE GESTION HUMANA Y SERVICIO A LA CIUDADANIA</v>
          </cell>
        </row>
        <row r="66">
          <cell r="F66" t="str">
            <v>Paola Andrea Oliveros Vargas</v>
          </cell>
          <cell r="G66" t="str">
            <v>SECRETARIA DE GESTION HUMANA Y SERVICIO A LA CIUDADANIA</v>
          </cell>
        </row>
        <row r="67">
          <cell r="F67" t="str">
            <v>Isabel Cristina Sanchez Velez</v>
          </cell>
          <cell r="G67" t="str">
            <v>SECRETARIA DE GESTION HUMANA Y SERVICIO A LA CIUDADANIA</v>
          </cell>
        </row>
        <row r="68">
          <cell r="F68" t="str">
            <v>Nelyda Maria Barrientos Florez</v>
          </cell>
          <cell r="G68" t="str">
            <v>SECRETARIA DE GESTION HUMANA Y SERVICIO A LA CIUDADANIA</v>
          </cell>
        </row>
        <row r="69">
          <cell r="F69" t="str">
            <v>Patricia Del Socorro Acevedo Suarez</v>
          </cell>
          <cell r="G69" t="str">
            <v>SECRETARIA DE GESTION HUMANA Y SERVICIO A LA CIUDADANIA</v>
          </cell>
        </row>
        <row r="70">
          <cell r="F70" t="str">
            <v>Karoll Janeth Rodriguez Daza</v>
          </cell>
          <cell r="G70" t="str">
            <v>SECRETARIA DE GESTION HUMANA Y SERVICIO A LA CIUDADANIA</v>
          </cell>
        </row>
        <row r="71">
          <cell r="F71" t="str">
            <v>Yenny Alejandra Hoyos Quintero</v>
          </cell>
          <cell r="G71" t="str">
            <v>SECRETARIA DE GESTION HUMANA Y SERVICIO A LA CIUDADANIA</v>
          </cell>
        </row>
        <row r="72">
          <cell r="F72" t="str">
            <v>Ursula Eugenia Agudelo Castaño</v>
          </cell>
          <cell r="G72" t="str">
            <v>SECRETARIA DE GESTION HUMANA Y SERVICIO A LA CIUDADANIA</v>
          </cell>
        </row>
        <row r="73">
          <cell r="F73" t="str">
            <v>Beatriz Elena Zapata Cardona</v>
          </cell>
          <cell r="G73" t="str">
            <v>SECRETARIA DE GESTION HUMANA Y SERVICIO A LA CIUDADANIA</v>
          </cell>
        </row>
        <row r="74">
          <cell r="F74" t="str">
            <v>Lina Marcela Rivera Velez</v>
          </cell>
          <cell r="G74" t="str">
            <v>SECRETARIA DE GESTION HUMANA Y SERVICIO A LA CIUDADANIA</v>
          </cell>
        </row>
        <row r="75">
          <cell r="F75" t="str">
            <v>Diana Paola Jaramillo Diaz</v>
          </cell>
          <cell r="G75" t="str">
            <v>SECRETARIA DE GESTION HUMANA Y SERVICIO A LA CIUDADANIA</v>
          </cell>
        </row>
        <row r="76">
          <cell r="F76" t="str">
            <v>Beatriz Elena Gutierrez Yepes</v>
          </cell>
          <cell r="G76" t="str">
            <v>SECRETARIA DE GESTION HUMANA Y SERVICIO A LA CIUDADANÍA</v>
          </cell>
        </row>
        <row r="77">
          <cell r="F77" t="str">
            <v>Maria Elizabeth Taborda Castaneda</v>
          </cell>
          <cell r="G77" t="str">
            <v>SECRETARIA DE GESTION Y CONTROL TERRITORIAL</v>
          </cell>
        </row>
        <row r="78">
          <cell r="F78" t="str">
            <v>Liz Gisella Simanca Candamil</v>
          </cell>
          <cell r="G78" t="str">
            <v>SECRETARIA DE GESTION Y CONTROL TERRITORIAL</v>
          </cell>
        </row>
        <row r="79">
          <cell r="F79" t="str">
            <v>Alexandra Maria Restrepo Londoño</v>
          </cell>
          <cell r="G79" t="str">
            <v>SECRETARIA DE GESTION Y CONTROL TERRITORIAL</v>
          </cell>
        </row>
        <row r="80">
          <cell r="F80" t="str">
            <v>Erica Jazmin Ramirez Perez</v>
          </cell>
          <cell r="G80" t="str">
            <v>SECRETARIA DE GESTION Y CONTROL TERRITORIAL</v>
          </cell>
        </row>
        <row r="81">
          <cell r="F81" t="str">
            <v>Karina Astrid Guerra Escudero</v>
          </cell>
          <cell r="G81" t="str">
            <v>SECRETARIA DE GESTION Y CONTROL TERRITORIAL</v>
          </cell>
        </row>
        <row r="82">
          <cell r="F82" t="str">
            <v>Gloria Maria Perez Buritica</v>
          </cell>
          <cell r="G82" t="str">
            <v>SECRETARIA DE GESTION Y CONTROL TERRITORIAL</v>
          </cell>
        </row>
        <row r="83">
          <cell r="F83" t="str">
            <v>Sara Lucia Monroy Zuluaga</v>
          </cell>
          <cell r="G83" t="str">
            <v>SECRETARIA DE GESTION Y CONTROL TERRITORIAL</v>
          </cell>
        </row>
        <row r="84">
          <cell r="F84" t="str">
            <v>Aurelia Maria Berrio Villalba</v>
          </cell>
          <cell r="G84" t="str">
            <v>SECRETARIA DE GESTION Y CONTROL TERRITORIAL</v>
          </cell>
        </row>
        <row r="85">
          <cell r="F85" t="str">
            <v>Angela Maria Alvarez Echeverri</v>
          </cell>
          <cell r="G85" t="str">
            <v>SECRETARIA DE HACIENDA</v>
          </cell>
        </row>
        <row r="86">
          <cell r="F86" t="str">
            <v>Maria Victoria Estrada Araque</v>
          </cell>
          <cell r="G86" t="str">
            <v>SECRETARIA DE HACIENDA</v>
          </cell>
        </row>
        <row r="87">
          <cell r="F87" t="str">
            <v>Gloria Patricia Garcia Arcila</v>
          </cell>
          <cell r="G87" t="str">
            <v>SECRETARIA DE HACIENDA</v>
          </cell>
        </row>
        <row r="88">
          <cell r="F88" t="str">
            <v>Dora Lucia Muñoz Valencia</v>
          </cell>
          <cell r="G88" t="str">
            <v>SECRETARIA DE HACIENDA</v>
          </cell>
        </row>
        <row r="89">
          <cell r="F89" t="str">
            <v>Angela Patricia Nieto Cardona</v>
          </cell>
          <cell r="G89" t="str">
            <v>SECRETARIA DE HACIENDA</v>
          </cell>
        </row>
        <row r="90">
          <cell r="F90" t="str">
            <v>Elizabeth Meneses Morales</v>
          </cell>
          <cell r="G90" t="str">
            <v>SECRETARIA DE HACIENDA</v>
          </cell>
        </row>
        <row r="91">
          <cell r="F91" t="str">
            <v>Sandra Milena Melguizo Castañeda</v>
          </cell>
          <cell r="G91" t="str">
            <v>SECRETARIA DE HACIENDA</v>
          </cell>
        </row>
        <row r="92">
          <cell r="F92" t="str">
            <v>Jeimmy Tatiana Castro Orozco</v>
          </cell>
          <cell r="G92" t="str">
            <v>SECRETARIA DE HACIENDA</v>
          </cell>
        </row>
        <row r="93">
          <cell r="F93" t="str">
            <v>Edna Maritza Mendivelso Alvarado</v>
          </cell>
          <cell r="G93" t="str">
            <v>SECRETARIA DE HACIENDA</v>
          </cell>
        </row>
        <row r="94">
          <cell r="F94" t="str">
            <v>Diana Lucia Uribe Cano</v>
          </cell>
          <cell r="G94" t="str">
            <v>SECRETARIA DE HACIENDA</v>
          </cell>
        </row>
        <row r="95">
          <cell r="F95" t="str">
            <v>Patricia Yaneth Corcho Romero</v>
          </cell>
          <cell r="G95" t="str">
            <v>SECRETARIA DE INCLUSION SOCIAL, FAMILIA Y DERECHOS HUMANOS</v>
          </cell>
        </row>
        <row r="96">
          <cell r="F96" t="str">
            <v>Gloria Helena Montoya Sierra</v>
          </cell>
          <cell r="G96" t="str">
            <v>SECRETARIA DE INCLUSION SOCIAL, FAMILIA Y DERECHOS HUMANOS</v>
          </cell>
        </row>
        <row r="97">
          <cell r="F97" t="str">
            <v>Maria Aydee Tamayo Hincapie</v>
          </cell>
          <cell r="G97" t="str">
            <v>SECRETARIA DE INCLUSION SOCIAL, FAMILIA Y DERECHOS HUMANOS</v>
          </cell>
        </row>
        <row r="98">
          <cell r="F98" t="str">
            <v>Sorayda Maria Quiroz Macias</v>
          </cell>
          <cell r="G98" t="str">
            <v>SECRETARIA DE INCLUSION SOCIAL, FAMILIA Y DERECHOS HUMANOS</v>
          </cell>
        </row>
        <row r="99">
          <cell r="F99" t="str">
            <v>Maria Eugenia Gomez Gallego</v>
          </cell>
          <cell r="G99" t="str">
            <v>SECRETARIA DE INCLUSION SOCIAL, FAMILIA Y DERECHOS HUMANOS</v>
          </cell>
        </row>
        <row r="100">
          <cell r="F100" t="str">
            <v>Gloria Amparo Lopez Lopera</v>
          </cell>
          <cell r="G100" t="str">
            <v>SECRETARIA DE INCLUSION SOCIAL, FAMILIA Y DERECHOS HUMANOS</v>
          </cell>
        </row>
        <row r="101">
          <cell r="F101" t="str">
            <v>Adis Cristina Villera Monterrosa</v>
          </cell>
          <cell r="G101" t="str">
            <v>SECRETARIA DE INCLUSION SOCIAL, FAMILIA Y DERECHOS HUMANOS</v>
          </cell>
        </row>
        <row r="102">
          <cell r="F102" t="str">
            <v>Erica Evidalia Fernandez Velez</v>
          </cell>
          <cell r="G102" t="str">
            <v>SECRETARIA DE INCLUSION SOCIAL, FAMILIA Y DERECHOS HUMANOS</v>
          </cell>
        </row>
        <row r="103">
          <cell r="F103" t="str">
            <v>Alejandra Maria Zapata Serna</v>
          </cell>
          <cell r="G103" t="str">
            <v>SECRETARIA DE INFRAESTRUCTURA FISICA</v>
          </cell>
        </row>
        <row r="104">
          <cell r="F104" t="str">
            <v>Angela Cadavid Parra</v>
          </cell>
          <cell r="G104" t="str">
            <v>SECRETARIA DE INFRAESTRUCTURA FISICA</v>
          </cell>
        </row>
        <row r="105">
          <cell r="F105" t="str">
            <v>Caterine Echavarria</v>
          </cell>
          <cell r="G105" t="str">
            <v>SECRETARIA DE INFRAESTRUCTURA FISICA</v>
          </cell>
        </row>
        <row r="106">
          <cell r="F106" t="str">
            <v>Maria Elena Morales Hernandez</v>
          </cell>
          <cell r="G106" t="str">
            <v>SECRETARIA DE INFRAESTRUCTURA FISICA</v>
          </cell>
        </row>
        <row r="107">
          <cell r="F107" t="str">
            <v>Flor Yolanda Ramirez Tique</v>
          </cell>
          <cell r="G107" t="str">
            <v>SECRETARIA DE INFRAESTRUCTURA FISICA</v>
          </cell>
        </row>
        <row r="108">
          <cell r="F108" t="str">
            <v>Elizabeth Orozco Ovadia</v>
          </cell>
          <cell r="G108" t="str">
            <v>SECRETARIA DE INFRAESTRUCTURA FISICA</v>
          </cell>
        </row>
        <row r="109">
          <cell r="F109" t="str">
            <v>Isabel Cristina Campo Hernandez</v>
          </cell>
          <cell r="G109" t="str">
            <v>SECRETARIA DE INFRAESTRUCTURA FISICA</v>
          </cell>
        </row>
        <row r="110">
          <cell r="F110" t="str">
            <v>Valentina Ines Villa Molina</v>
          </cell>
          <cell r="G110" t="str">
            <v>SECRETARIA DE INNOVACION DIGITAL</v>
          </cell>
        </row>
        <row r="111">
          <cell r="F111" t="str">
            <v>Liliana Hernandez Merchan</v>
          </cell>
          <cell r="G111" t="str">
            <v>SECRETARIA DE INNOVACION DIGITAL</v>
          </cell>
        </row>
        <row r="112">
          <cell r="F112" t="str">
            <v>Ana Milena Taborda Muñoz</v>
          </cell>
          <cell r="G112" t="str">
            <v>SECRETARIA DE INNOVACION DIGITAL</v>
          </cell>
        </row>
        <row r="113">
          <cell r="F113" t="str">
            <v>Jenny Xiomara Delgado Perez</v>
          </cell>
          <cell r="G113" t="str">
            <v>SECRETARIA DE INNOVACION DIGITAL</v>
          </cell>
        </row>
        <row r="114">
          <cell r="F114" t="str">
            <v>Paula Andrea Correa Velez</v>
          </cell>
          <cell r="G114" t="str">
            <v>SECRETARIA DE INNOVACION DIGITAL</v>
          </cell>
        </row>
        <row r="115">
          <cell r="F115" t="str">
            <v>Angela Maria Jaramillo Mejia</v>
          </cell>
          <cell r="G115" t="str">
            <v>SECRETARIA DE LAS MUJERES</v>
          </cell>
        </row>
        <row r="116">
          <cell r="F116" t="str">
            <v>Luz Marina Pacheco Macias</v>
          </cell>
          <cell r="G116" t="str">
            <v>SECRETARIA DE LAS MUJERES</v>
          </cell>
        </row>
        <row r="117">
          <cell r="F117" t="str">
            <v>Ruth Mary Uribe Hincapie</v>
          </cell>
          <cell r="G117" t="str">
            <v>SECRETARIA DE LAS MUJERES</v>
          </cell>
        </row>
        <row r="118">
          <cell r="F118" t="str">
            <v>Flor Maria Vargas</v>
          </cell>
          <cell r="G118" t="str">
            <v>SECRETARIA DE LAS MUJERES</v>
          </cell>
        </row>
        <row r="119">
          <cell r="F119" t="str">
            <v>Albeny Edit Sepulveda Higuita</v>
          </cell>
          <cell r="G119" t="str">
            <v>SECRETARIA DE LAS MUJERES</v>
          </cell>
        </row>
        <row r="120">
          <cell r="F120" t="str">
            <v>Lida Maria Castaño Londoño</v>
          </cell>
          <cell r="G120" t="str">
            <v>SECRETARIA DE LAS MUJERES</v>
          </cell>
        </row>
        <row r="121">
          <cell r="F121" t="str">
            <v>Berenice Largo Ramirez</v>
          </cell>
          <cell r="G121" t="str">
            <v>SECRETARIA DE LAS MUJERES</v>
          </cell>
        </row>
        <row r="122">
          <cell r="F122" t="str">
            <v>Claudia Patricia Isaza Cruz</v>
          </cell>
          <cell r="G122" t="str">
            <v>SECRETARIA DE LAS MUJERES</v>
          </cell>
        </row>
        <row r="123">
          <cell r="F123" t="str">
            <v>Gloria Maria Montoya Muriel</v>
          </cell>
          <cell r="G123" t="str">
            <v>SECRETARIA DE LAS MUJERES</v>
          </cell>
        </row>
        <row r="124">
          <cell r="F124" t="str">
            <v>Diana Marcela Londoño Agudelo</v>
          </cell>
          <cell r="G124" t="str">
            <v>SECRETARIA DE LAS MUJERES</v>
          </cell>
        </row>
        <row r="125">
          <cell r="F125" t="str">
            <v>Maria Cecilia Marin Castrillon</v>
          </cell>
          <cell r="G125" t="str">
            <v>SECRETARIA DE LAS MUJERES</v>
          </cell>
        </row>
        <row r="126">
          <cell r="F126" t="str">
            <v>Gloria Isabel Montoya Barato</v>
          </cell>
          <cell r="G126" t="str">
            <v>SECRETARIA DE LAS MUJERES</v>
          </cell>
        </row>
        <row r="127">
          <cell r="F127" t="str">
            <v>Gloria Helena Valencia Henao</v>
          </cell>
          <cell r="G127" t="str">
            <v>SECRETARIA DE LAS MUJERES</v>
          </cell>
        </row>
        <row r="128">
          <cell r="F128" t="str">
            <v>Albeny Edit Sepulveda Higuita</v>
          </cell>
          <cell r="G128" t="str">
            <v>SECRETARIA DE LAS MUJERES</v>
          </cell>
        </row>
        <row r="129">
          <cell r="F129" t="str">
            <v>Marcela Del Carmen Perez Medina</v>
          </cell>
          <cell r="G129" t="str">
            <v>SECRETARIA DE LAS MUJERES</v>
          </cell>
        </row>
        <row r="130">
          <cell r="F130" t="str">
            <v>Luz Marleny Alzate Franco</v>
          </cell>
          <cell r="G130" t="str">
            <v>SECRETARIA DE LAS MUJERES</v>
          </cell>
        </row>
        <row r="131">
          <cell r="F131" t="str">
            <v>Italia Milena Mesa Gallego</v>
          </cell>
          <cell r="G131" t="str">
            <v>SECRETARIA DE LAS MUJERES</v>
          </cell>
        </row>
        <row r="132">
          <cell r="F132" t="str">
            <v>Gloria Patricia Cuervo Bedoya</v>
          </cell>
          <cell r="G132" t="str">
            <v>SECRETARIA DE LAS MUJERES</v>
          </cell>
        </row>
        <row r="133">
          <cell r="F133" t="str">
            <v>Nancy Jimena Osorno Ochoa</v>
          </cell>
          <cell r="G133" t="str">
            <v>SECRETARIA DE LAS MUJERES</v>
          </cell>
        </row>
        <row r="134">
          <cell r="F134" t="str">
            <v>Magda Cristina Tirado Vergara</v>
          </cell>
          <cell r="G134" t="str">
            <v>SECRETARIA DE LAS MUJERES</v>
          </cell>
        </row>
        <row r="135">
          <cell r="F135" t="str">
            <v>Lesly Jhojana Sanchez Correa</v>
          </cell>
          <cell r="G135" t="str">
            <v>SECRETARIA DE LAS MUJERES</v>
          </cell>
        </row>
        <row r="136">
          <cell r="F136" t="str">
            <v>Yanneth Gamboa Castro</v>
          </cell>
          <cell r="G136" t="str">
            <v>SECRETARIA DE MOVILIDAD</v>
          </cell>
        </row>
        <row r="137">
          <cell r="F137" t="str">
            <v>Sandra Cristina Ramirez Rodriguez</v>
          </cell>
          <cell r="G137" t="str">
            <v>SECRETARIA DE MOVILIDAD</v>
          </cell>
        </row>
        <row r="138">
          <cell r="F138" t="str">
            <v>Katherine Correa Berrio</v>
          </cell>
          <cell r="G138" t="str">
            <v>SECRETARIA DE MOVILIDAD</v>
          </cell>
        </row>
        <row r="139">
          <cell r="F139" t="str">
            <v>Yesica Yuliet Ramirez Arroyave</v>
          </cell>
          <cell r="G139" t="str">
            <v>SECRETARIA DE MOVILIDAD</v>
          </cell>
        </row>
        <row r="140">
          <cell r="F140" t="str">
            <v>Karen Julieth Londoño Correa</v>
          </cell>
          <cell r="G140" t="str">
            <v>SECRETARIA DE MOVILIDAD</v>
          </cell>
        </row>
        <row r="141">
          <cell r="F141" t="str">
            <v>Yazmin Hoyos Aristizabal</v>
          </cell>
          <cell r="G141" t="str">
            <v>SECRETARIA DE MOVILIDAD</v>
          </cell>
        </row>
        <row r="142">
          <cell r="F142" t="str">
            <v>Luisa Fernanda Mazo Velasquez</v>
          </cell>
          <cell r="G142" t="str">
            <v>SECRETARIA DE MOVILIDAD</v>
          </cell>
        </row>
        <row r="143">
          <cell r="F143" t="str">
            <v>Catalina Diaz Franco</v>
          </cell>
          <cell r="G143" t="str">
            <v>SECRETARIA DE MOVILIDAD</v>
          </cell>
        </row>
        <row r="144">
          <cell r="F144" t="str">
            <v>Deissy Carolina Jaramillo Moreno</v>
          </cell>
          <cell r="G144" t="str">
            <v>SECRETARIA DE MOVILIDAD</v>
          </cell>
        </row>
        <row r="145">
          <cell r="F145" t="str">
            <v>Jenny Solay Montoya Ibarra</v>
          </cell>
          <cell r="G145" t="str">
            <v>SECRETARIA DE MOVILIDAD</v>
          </cell>
        </row>
        <row r="146">
          <cell r="F146" t="str">
            <v>Marta Rosalia Munoz Arboleda</v>
          </cell>
          <cell r="G146" t="str">
            <v>SECRETARIA DE MOVILIDAD</v>
          </cell>
        </row>
        <row r="147">
          <cell r="F147" t="str">
            <v>Luz Marina David Tuberquia</v>
          </cell>
          <cell r="G147" t="str">
            <v>SECRETARIA DE MOVILIDAD</v>
          </cell>
        </row>
        <row r="148">
          <cell r="F148" t="str">
            <v>Catalina Andrea Mejia Zapata</v>
          </cell>
          <cell r="G148" t="str">
            <v>SECRETARIA DE MOVILIDAD</v>
          </cell>
        </row>
        <row r="149">
          <cell r="F149" t="str">
            <v>Maribel Montoya Velez</v>
          </cell>
          <cell r="G149" t="str">
            <v>SECRETARIA DE MOVILIDAD</v>
          </cell>
        </row>
        <row r="150">
          <cell r="F150" t="str">
            <v>Liz Baned Isaza Rodas</v>
          </cell>
          <cell r="G150" t="str">
            <v>SECRETARIA DE MOVILIDAD</v>
          </cell>
        </row>
        <row r="151">
          <cell r="F151" t="str">
            <v>Diana Milena Cardenas Henao</v>
          </cell>
          <cell r="G151" t="str">
            <v>SECRETARIA DE MOVILIDAD</v>
          </cell>
        </row>
        <row r="152">
          <cell r="F152" t="str">
            <v>Sandra Milena Giraldo Lujan</v>
          </cell>
          <cell r="G152" t="str">
            <v>SECRETARIA DE MOVILIDAD</v>
          </cell>
        </row>
        <row r="153">
          <cell r="F153" t="str">
            <v>Astrid Lorena Velasquez Rodriguez</v>
          </cell>
          <cell r="G153" t="str">
            <v>SECRETARIA DE MOVILIDAD</v>
          </cell>
        </row>
        <row r="154">
          <cell r="F154" t="str">
            <v>Kely Yojana Zapata Gil</v>
          </cell>
          <cell r="G154" t="str">
            <v>SECRETARIA DE MOVILIDAD</v>
          </cell>
        </row>
        <row r="155">
          <cell r="F155" t="str">
            <v>Natali Suarez Restrepo</v>
          </cell>
          <cell r="G155" t="str">
            <v>SECRETARIA DE MOVILIDAD</v>
          </cell>
        </row>
        <row r="156">
          <cell r="F156" t="str">
            <v>Dayana Ruiz Ruge</v>
          </cell>
          <cell r="G156" t="str">
            <v>SECRETARIA DE MOVILIDAD</v>
          </cell>
        </row>
        <row r="157">
          <cell r="F157" t="str">
            <v>Kelly Johanna Garcia Cardona</v>
          </cell>
          <cell r="G157" t="str">
            <v>SECRETARIA DE MOVILIDAD</v>
          </cell>
        </row>
        <row r="158">
          <cell r="F158" t="str">
            <v>Yusbreiny Agudelo Patiño</v>
          </cell>
          <cell r="G158" t="str">
            <v>SECRETARIA DE MOVILIDAD</v>
          </cell>
        </row>
        <row r="159">
          <cell r="F159" t="str">
            <v>Luisa Fernanda Gutierrez Gaviria</v>
          </cell>
          <cell r="G159" t="str">
            <v>SECRETARIA DE PARTICIPACION CIUDADANA</v>
          </cell>
        </row>
        <row r="160">
          <cell r="F160" t="str">
            <v>Franci Yazmin Turriago Sanchez</v>
          </cell>
          <cell r="G160" t="str">
            <v>SECRETARIA DE PARTICIPACION CIUDADANA</v>
          </cell>
        </row>
        <row r="161">
          <cell r="F161" t="str">
            <v>Maria Catalina Serna</v>
          </cell>
          <cell r="G161" t="str">
            <v>SECRETARIA DE PARTICIPACION CIUDADANA</v>
          </cell>
        </row>
        <row r="162">
          <cell r="F162" t="str">
            <v>Martha Cecilia Valencia Ospina</v>
          </cell>
          <cell r="G162" t="str">
            <v>SECRETARIA DE PARTICIPACION CIUDADANA</v>
          </cell>
        </row>
        <row r="163">
          <cell r="F163" t="str">
            <v>Maria Clemencia Calderon Londoño</v>
          </cell>
          <cell r="G163" t="str">
            <v>SECRETARIA DE SALUD</v>
          </cell>
        </row>
        <row r="164">
          <cell r="F164" t="str">
            <v>Doris Serrano Gonzalez</v>
          </cell>
          <cell r="G164" t="str">
            <v>SECRETARIA DE SALUD</v>
          </cell>
        </row>
        <row r="165">
          <cell r="F165" t="str">
            <v>Monica Marcela Duque Gallego</v>
          </cell>
          <cell r="G165" t="str">
            <v>SECRETARIA DE SALUD</v>
          </cell>
        </row>
        <row r="166">
          <cell r="F166" t="str">
            <v>Yamile Loaiza Castellano</v>
          </cell>
          <cell r="G166" t="str">
            <v>SECRETARIA DE SALUD</v>
          </cell>
        </row>
        <row r="167">
          <cell r="F167" t="str">
            <v>Alba Lucidia Holguin Lopera</v>
          </cell>
          <cell r="G167" t="str">
            <v>SECRETARIA DE SEGURIDAD Y CONVIVENCIA</v>
          </cell>
        </row>
        <row r="168">
          <cell r="F168" t="str">
            <v>Paula Andrea Mesa Londono</v>
          </cell>
          <cell r="G168" t="str">
            <v>SECRETARIA DE SEGURIDAD Y CONVIVENCIA</v>
          </cell>
        </row>
        <row r="169">
          <cell r="F169" t="str">
            <v>Yenifer Brand Caceres</v>
          </cell>
          <cell r="G169" t="str">
            <v>SECRETARIA DE SEGURIDAD Y CONVIVENCIA</v>
          </cell>
        </row>
        <row r="170">
          <cell r="F170" t="str">
            <v>Nohemi Amparo Hincapie Preciado</v>
          </cell>
          <cell r="G170" t="str">
            <v>SECRETARIA DE SEGURIDAD Y CONVIVENCIA</v>
          </cell>
        </row>
        <row r="171">
          <cell r="F171" t="str">
            <v>Luz Mery Rua Acevedo</v>
          </cell>
          <cell r="G171" t="str">
            <v>SECRETARIA DE SEGURIDAD Y CONVIVENCIA</v>
          </cell>
        </row>
        <row r="172">
          <cell r="F172" t="str">
            <v>Ines Ayde Escobar Quiroz</v>
          </cell>
          <cell r="G172" t="str">
            <v>SECRETARIA DE SEGURIDAD Y CONVIVENCIA</v>
          </cell>
        </row>
        <row r="173">
          <cell r="F173" t="str">
            <v>Ana Maria Bedoya Isaza</v>
          </cell>
          <cell r="G173" t="str">
            <v>SECRETARIA DE SEGURIDAD Y CONVIVENCIA</v>
          </cell>
        </row>
        <row r="174">
          <cell r="F174" t="str">
            <v>Martha Elizabeth Portilla Moreno</v>
          </cell>
          <cell r="G174" t="str">
            <v>SECRETARIA DE SEGURIDAD Y CONVIVENCIA</v>
          </cell>
        </row>
        <row r="175">
          <cell r="F175" t="str">
            <v>Alexandra Maria Restrepo Restrepo</v>
          </cell>
          <cell r="G175" t="str">
            <v>SECRETARIA DE SUMINISTROS Y SERVICIOS</v>
          </cell>
        </row>
        <row r="176">
          <cell r="F176" t="str">
            <v>Sandra Liliana Ortiz Acevedo</v>
          </cell>
          <cell r="G176" t="str">
            <v>SECRETARIA DE SUMINISTROS Y SERVICIOS</v>
          </cell>
        </row>
        <row r="177">
          <cell r="F177" t="str">
            <v>Maria Trinidad Torrado Florez</v>
          </cell>
          <cell r="G177" t="str">
            <v>SECRETARIA DE SUMINISTROS Y SERVICIOS</v>
          </cell>
        </row>
        <row r="178">
          <cell r="F178" t="str">
            <v>Beatriz Elena Bonilla Alvarez</v>
          </cell>
          <cell r="G178" t="str">
            <v>SECRETARIA DE SUMINISTROS Y SERVICIOS</v>
          </cell>
        </row>
        <row r="179">
          <cell r="F179" t="str">
            <v>Hilda Sofia Gomez Munera</v>
          </cell>
          <cell r="G179" t="str">
            <v>SECRETARIA DE SUMINISTROS Y SERVICIOS</v>
          </cell>
        </row>
        <row r="180">
          <cell r="F180" t="str">
            <v>Claudia Milena Alvarez Granda</v>
          </cell>
          <cell r="G180" t="str">
            <v>SECRETARIA DE SUMINISTROS Y SERVICIOS</v>
          </cell>
        </row>
        <row r="181">
          <cell r="F181" t="str">
            <v>Xiomara Mejia Castañeda</v>
          </cell>
          <cell r="G181" t="str">
            <v>SECRETARIA DE SUMINISTROS Y SERVICIOS</v>
          </cell>
        </row>
        <row r="182">
          <cell r="F182" t="str">
            <v>Brenda Yurley Echeverri Giraldo</v>
          </cell>
          <cell r="G182" t="str">
            <v>SECRETARIA DE SUMINISTROS Y SERVICIOS</v>
          </cell>
        </row>
        <row r="183">
          <cell r="F183" t="str">
            <v>Eliana Maria Ruiz Meneses</v>
          </cell>
          <cell r="G183" t="str">
            <v>SECRETARIA DEL MEDIO AMBIENTE</v>
          </cell>
        </row>
        <row r="184">
          <cell r="F184" t="str">
            <v>Carolina Meza Rivera</v>
          </cell>
          <cell r="G184" t="str">
            <v>SECRETARIA DEL MEDIO AMBIENTE</v>
          </cell>
        </row>
        <row r="185">
          <cell r="F185" t="str">
            <v>Ana Maria Villa Grajales</v>
          </cell>
          <cell r="G185" t="str">
            <v>SECRETARIA DEL MEDIO AMBIENTE</v>
          </cell>
        </row>
        <row r="186">
          <cell r="F186" t="str">
            <v>Marcela Noreña Restrepo</v>
          </cell>
          <cell r="G186" t="str">
            <v>SECRETARIA DEL MEDIO AMBIENTE</v>
          </cell>
        </row>
        <row r="187">
          <cell r="F187" t="str">
            <v>Natalia Roa Giraldo</v>
          </cell>
          <cell r="G187" t="str">
            <v>SECRETARIA DEL MEDIO AMBIENTE</v>
          </cell>
        </row>
        <row r="188">
          <cell r="F188" t="str">
            <v>Yuli Dayany Rodriguez Daza</v>
          </cell>
          <cell r="G188" t="str">
            <v>SECRETARIA DEL MEDIO AMBIENTE</v>
          </cell>
        </row>
        <row r="189">
          <cell r="F189" t="str">
            <v>Natalia Tobon Bedoya</v>
          </cell>
          <cell r="G189" t="str">
            <v>SECRETARIA DEL MEDIO AMBIENTE</v>
          </cell>
        </row>
        <row r="190">
          <cell r="F190" t="str">
            <v>Carolina Piza Torres</v>
          </cell>
          <cell r="G190" t="str">
            <v>SECRETARIA DEL MEDIO AMBIENTE</v>
          </cell>
        </row>
        <row r="191">
          <cell r="F191" t="str">
            <v>Maria Claudia Gonzalez Benitez</v>
          </cell>
          <cell r="G191" t="str">
            <v>SECRETARIA GENERAL</v>
          </cell>
        </row>
        <row r="192">
          <cell r="F192" t="str">
            <v>Elsa Millerlay Cano Foronda</v>
          </cell>
          <cell r="G192" t="str">
            <v>SECRETARIA GENERAL</v>
          </cell>
        </row>
        <row r="193">
          <cell r="F193" t="str">
            <v>Gloria Cecilia Arboleda Giraldo</v>
          </cell>
          <cell r="G193" t="str">
            <v>SECRETARIA GENERAL</v>
          </cell>
        </row>
        <row r="194">
          <cell r="F194" t="str">
            <v>Sandra Yaneth Jimenez Correa</v>
          </cell>
          <cell r="G194" t="str">
            <v>SECRETARIA GENERAL</v>
          </cell>
        </row>
        <row r="195">
          <cell r="F195" t="str">
            <v>Carlos Arturo Taborda Cardona</v>
          </cell>
          <cell r="G195" t="str">
            <v>ALCALDIA</v>
          </cell>
        </row>
        <row r="196">
          <cell r="F196" t="str">
            <v>Dario Arbey Quinayas Gomez</v>
          </cell>
          <cell r="G196" t="str">
            <v>DEPARTAMENTO ADMINISTRATIVO DE GESTION DEL RIESGO DE DESASTRES</v>
          </cell>
        </row>
        <row r="197">
          <cell r="F197" t="str">
            <v>Jorge Giovanny Ossa Avendano</v>
          </cell>
          <cell r="G197" t="str">
            <v>DEPARTAMENTO ADMINISTRATIVO DE GESTION DEL RIESGO DE DESASTRES</v>
          </cell>
        </row>
        <row r="198">
          <cell r="F198" t="str">
            <v>Jose Elias De Los Reyes Valencia Sierra</v>
          </cell>
          <cell r="G198" t="str">
            <v>DEPARTAMENTO ADMINISTRATIVO DE GESTION DEL RIESGO DE DESASTRES</v>
          </cell>
        </row>
        <row r="199">
          <cell r="F199" t="str">
            <v>Juan Fernando Cardona Diaz</v>
          </cell>
          <cell r="G199" t="str">
            <v>DEPARTAMENTO ADMINISTRATIVO DE GESTION DEL RIESGO DE DESASTRES</v>
          </cell>
        </row>
        <row r="200">
          <cell r="F200" t="str">
            <v>Luis Carlos Quintero Martinez</v>
          </cell>
          <cell r="G200" t="str">
            <v>DEPARTAMENTO ADMINISTRATIVO DE GESTION DEL RIESGO DE DESASTRES</v>
          </cell>
        </row>
        <row r="201">
          <cell r="F201" t="str">
            <v>Andres Martinez Parra</v>
          </cell>
          <cell r="G201" t="str">
            <v>DEPARTAMENTO ADMINISTRATIVO DE PLANEACION</v>
          </cell>
        </row>
        <row r="202">
          <cell r="F202" t="str">
            <v>Elkin Dario Mejia Garcia</v>
          </cell>
          <cell r="G202" t="str">
            <v>DEPARTAMENTO ADMINISTRATIVO DE PLANEACION</v>
          </cell>
        </row>
        <row r="203">
          <cell r="F203" t="str">
            <v>Felipe Ospina Uribe</v>
          </cell>
          <cell r="G203" t="str">
            <v>DEPARTAMENTO ADMINISTRATIVO DE PLANEACION</v>
          </cell>
        </row>
        <row r="204">
          <cell r="F204" t="str">
            <v>Jaer Augusto Jaramillo Rodriguez</v>
          </cell>
          <cell r="G204" t="str">
            <v>DEPARTAMENTO ADMINISTRATIVO DE PLANEACION</v>
          </cell>
        </row>
        <row r="205">
          <cell r="F205" t="str">
            <v>Julian Alberto Ruiz Quiceno</v>
          </cell>
          <cell r="G205" t="str">
            <v>DEPARTAMENTO ADMINISTRATIVO DE PLANEACION</v>
          </cell>
        </row>
        <row r="206">
          <cell r="F206" t="str">
            <v>Luis Fernando Orozco Arroyave</v>
          </cell>
          <cell r="G206" t="str">
            <v>DEPARTAMENTO ADMINISTRATIVO DE PLANEACION</v>
          </cell>
        </row>
        <row r="207">
          <cell r="F207" t="str">
            <v>Oscar Adolfo Giraldo Giraldo</v>
          </cell>
          <cell r="G207" t="str">
            <v>DEPARTAMENTO ADMINISTRATIVO DE PLANEACION</v>
          </cell>
        </row>
        <row r="208">
          <cell r="F208" t="str">
            <v>Carlos Enrique Arango</v>
          </cell>
          <cell r="G208" t="str">
            <v>JUBILADO</v>
          </cell>
        </row>
        <row r="209">
          <cell r="F209" t="str">
            <v>Jorge Leon Paniagua</v>
          </cell>
          <cell r="G209" t="str">
            <v>JUBILADO</v>
          </cell>
        </row>
        <row r="210">
          <cell r="F210" t="str">
            <v>Nelson Alberto Castaño</v>
          </cell>
          <cell r="G210" t="str">
            <v>JUBILADO</v>
          </cell>
        </row>
        <row r="211">
          <cell r="F211" t="str">
            <v>Andres Felipe Ochoa Valencia</v>
          </cell>
          <cell r="G211" t="str">
            <v>SECRETARIA DE COMUNICACIONES</v>
          </cell>
        </row>
        <row r="212">
          <cell r="F212" t="str">
            <v>Edwin Alberto Echeverri Patino</v>
          </cell>
          <cell r="G212" t="str">
            <v>SECRETARIA DE COMUNICACIONES</v>
          </cell>
        </row>
        <row r="213">
          <cell r="F213" t="str">
            <v>Jesus Alonso Velasquez Jaramillo</v>
          </cell>
          <cell r="G213" t="str">
            <v>SECRETARIA DE COMUNICACIONES</v>
          </cell>
        </row>
        <row r="214">
          <cell r="F214" t="str">
            <v>Juan Fernando Gallego Duque</v>
          </cell>
          <cell r="G214" t="str">
            <v>SECRETARIA DE COMUNICACIONES</v>
          </cell>
        </row>
        <row r="215">
          <cell r="F215" t="str">
            <v>Luis Fernando Arango Medina</v>
          </cell>
          <cell r="G215" t="str">
            <v>SECRETARIA DE COMUNICACIONES</v>
          </cell>
        </row>
        <row r="216">
          <cell r="F216" t="str">
            <v>Luis Carlos Mejia Ramirez</v>
          </cell>
          <cell r="G216" t="str">
            <v>SECRETARIA DE CULTURA CIUDADANA</v>
          </cell>
        </row>
        <row r="217">
          <cell r="F217" t="str">
            <v>Jeyson Vanegas Ruiz</v>
          </cell>
          <cell r="G217" t="str">
            <v>SECRETARIA DE DESARROLLO ECONOMICO</v>
          </cell>
        </row>
        <row r="218">
          <cell r="F218" t="str">
            <v>Juan Felipe Vasquez Osorio</v>
          </cell>
          <cell r="G218" t="str">
            <v>SECRETARIA DE DESARROLLO ECONOMICO</v>
          </cell>
        </row>
        <row r="219">
          <cell r="F219" t="str">
            <v>Oscar Esau Gonzales Vasco</v>
          </cell>
          <cell r="G219" t="str">
            <v>SECRETARIA DE DESARROLLO ECONOMICO</v>
          </cell>
        </row>
        <row r="220">
          <cell r="F220" t="str">
            <v>Wilder Isaac Mier Corpas</v>
          </cell>
          <cell r="G220" t="str">
            <v>SECRETARIA DE DESARROLLO ECONOMICO</v>
          </cell>
        </row>
        <row r="221">
          <cell r="F221" t="str">
            <v>David Alexander Bedoya Llano</v>
          </cell>
          <cell r="G221" t="str">
            <v>SECRETARIA DE EDUCACION</v>
          </cell>
        </row>
        <row r="222">
          <cell r="F222" t="str">
            <v>Javier Andres Caro Aristizabal</v>
          </cell>
          <cell r="G222" t="str">
            <v>SECRETARIA DE EDUCACION</v>
          </cell>
        </row>
        <row r="223">
          <cell r="F223" t="str">
            <v>John Jairo Valencia</v>
          </cell>
          <cell r="G223" t="str">
            <v>SECRETARIA DE EDUCACION</v>
          </cell>
        </row>
        <row r="224">
          <cell r="F224" t="str">
            <v>Jorge Antonio Florez Vasquez</v>
          </cell>
          <cell r="G224" t="str">
            <v>SECRETARIA DE EDUCACION</v>
          </cell>
        </row>
        <row r="225">
          <cell r="F225" t="str">
            <v>Jose Milagros Echeverry Sepulveda</v>
          </cell>
          <cell r="G225" t="str">
            <v>SECRETARIA DE EDUCACION</v>
          </cell>
        </row>
        <row r="226">
          <cell r="F226" t="str">
            <v>Juan Carlos Gutierrez Alvarez</v>
          </cell>
          <cell r="G226" t="str">
            <v>SECRETARIA DE EDUCACION</v>
          </cell>
        </row>
        <row r="227">
          <cell r="F227" t="str">
            <v>Juan Fernando Moreno Franco</v>
          </cell>
          <cell r="G227" t="str">
            <v>SECRETARIA DE EDUCACION</v>
          </cell>
        </row>
        <row r="228">
          <cell r="F228" t="str">
            <v>Ruben Dario Giraldo Cano</v>
          </cell>
          <cell r="G228" t="str">
            <v>SECRETARIA DE EDUCACION</v>
          </cell>
        </row>
        <row r="229">
          <cell r="F229" t="str">
            <v>Jorge Mauricio Botero Chavarriaga</v>
          </cell>
          <cell r="G229" t="str">
            <v>SECRETARIA DE EDUCACIÓN - ADMINISTRATIVOS SGP</v>
          </cell>
        </row>
        <row r="230">
          <cell r="F230" t="str">
            <v>Juan Esteban Mosquera Mosquera</v>
          </cell>
          <cell r="G230" t="str">
            <v>SECRETARIA DE EDUCACIÓN - ADMINISTRATIVOS SGP</v>
          </cell>
        </row>
        <row r="231">
          <cell r="F231" t="str">
            <v>Jahir Alejandro Giraldo Giraldo</v>
          </cell>
          <cell r="G231" t="str">
            <v>SECRETARIA DE EVALUACION Y CONTROL</v>
          </cell>
        </row>
        <row r="232">
          <cell r="F232" t="str">
            <v>Jesus Olimpo Gaviria Cortes</v>
          </cell>
          <cell r="G232" t="str">
            <v>SECRETARIA DE EVALUACION Y CONTROL</v>
          </cell>
        </row>
        <row r="233">
          <cell r="F233" t="str">
            <v>Jovany Pinzon Pinzon</v>
          </cell>
          <cell r="G233" t="str">
            <v>SECRETARIA DE EVALUACION Y CONTROL</v>
          </cell>
        </row>
        <row r="234">
          <cell r="F234" t="str">
            <v>Sergio Alejandro Maya Murillo</v>
          </cell>
          <cell r="G234" t="str">
            <v>SECRETARIA DE EVALUACION Y CONTROL</v>
          </cell>
        </row>
        <row r="235">
          <cell r="F235" t="str">
            <v>Jose Ivan Martinez Carvajal</v>
          </cell>
          <cell r="G235" t="str">
            <v>SECRETARIA DE GESTION HUMANA Y SERVICIO A LA CIUDADANIA</v>
          </cell>
        </row>
        <row r="236">
          <cell r="F236" t="str">
            <v>Leonel Peña Santoyo</v>
          </cell>
          <cell r="G236" t="str">
            <v>SECRETARIA DE GESTION HUMANA Y SERVICIO A LA CIUDADANIA</v>
          </cell>
        </row>
        <row r="237">
          <cell r="F237" t="str">
            <v>Carlos Mauricio Arango Cardona</v>
          </cell>
          <cell r="G237" t="str">
            <v>SECRETARIA DE GESTION Y CONTROL TERRITORIAL</v>
          </cell>
        </row>
        <row r="238">
          <cell r="F238" t="str">
            <v>Geovanny Andres Gomez Jaramillo</v>
          </cell>
          <cell r="G238" t="str">
            <v>SECRETARIA DE GESTION Y CONTROL TERRITORIAL</v>
          </cell>
        </row>
        <row r="239">
          <cell r="F239" t="str">
            <v>Ivan Mauricio Salazar Echeverry</v>
          </cell>
          <cell r="G239" t="str">
            <v>SECRETARIA DE GESTION Y CONTROL TERRITORIAL</v>
          </cell>
        </row>
        <row r="240">
          <cell r="F240" t="str">
            <v>Jairo Mesa Vargas</v>
          </cell>
          <cell r="G240" t="str">
            <v>SECRETARIA DE GESTION Y CONTROL TERRITORIAL</v>
          </cell>
        </row>
        <row r="241">
          <cell r="F241" t="str">
            <v>Oscar Betancourt Llanos</v>
          </cell>
          <cell r="G241" t="str">
            <v>SECRETARIA DE GESTION Y CONTROL TERRITORIAL</v>
          </cell>
        </row>
        <row r="242">
          <cell r="F242" t="str">
            <v>Wilber Augusto Agudelo Montoya</v>
          </cell>
          <cell r="G242" t="str">
            <v>SECRETARIA DE GESTION Y CONTROL TERRITORIAL</v>
          </cell>
        </row>
        <row r="243">
          <cell r="F243" t="str">
            <v>William Ernesto Saenz Mejia</v>
          </cell>
          <cell r="G243" t="str">
            <v>SECRETARIA DE GESTION Y CONTROL TERRITORIAL</v>
          </cell>
        </row>
        <row r="244">
          <cell r="F244" t="str">
            <v>Wilmar Alonso Callejas Chaverra</v>
          </cell>
          <cell r="G244" t="str">
            <v>SECRETARIA DE GESTION Y CONTROL TERRITORIAL</v>
          </cell>
        </row>
        <row r="245">
          <cell r="F245" t="str">
            <v>Andres Felipe Gutierrez Restrepo</v>
          </cell>
          <cell r="G245" t="str">
            <v>SECRETARIA DE HACIENDA</v>
          </cell>
        </row>
        <row r="246">
          <cell r="F246" t="str">
            <v>Edgar De Jesus Espinal Monsalve</v>
          </cell>
          <cell r="G246" t="str">
            <v>SECRETARIA DE INCLUSION SOCIAL, FAMILIA Y DERECHOS HUMANOS</v>
          </cell>
        </row>
        <row r="247">
          <cell r="F247" t="str">
            <v>Luis Fernando Jaramillo Torres</v>
          </cell>
          <cell r="G247" t="str">
            <v>SECRETARIA DE INCLUSION SOCIAL, FAMILIA Y DERECHOS HUMANOS</v>
          </cell>
        </row>
        <row r="248">
          <cell r="F248" t="str">
            <v>Camilo Zapata Ramirez</v>
          </cell>
          <cell r="G248" t="str">
            <v>SECRETARIA DE INFRAESTRUCTURA FISICA</v>
          </cell>
        </row>
        <row r="249">
          <cell r="F249" t="str">
            <v>Carlos Albeiro Castro Perez</v>
          </cell>
          <cell r="G249" t="str">
            <v>SECRETARIA DE INFRAESTRUCTURA FISICA</v>
          </cell>
        </row>
        <row r="250">
          <cell r="F250" t="str">
            <v>Diego Alfonso Munoz Munoz</v>
          </cell>
          <cell r="G250" t="str">
            <v>SECRETARIA DE INFRAESTRUCTURA FISICA</v>
          </cell>
        </row>
        <row r="251">
          <cell r="F251" t="str">
            <v>Efren Eugenio Valencia Martinez</v>
          </cell>
          <cell r="G251" t="str">
            <v>SECRETARIA DE INFRAESTRUCTURA FISICA</v>
          </cell>
        </row>
        <row r="252">
          <cell r="F252" t="str">
            <v>Elman Alexander Avendano Rua</v>
          </cell>
          <cell r="G252" t="str">
            <v>SECRETARIA DE INFRAESTRUCTURA FISICA</v>
          </cell>
        </row>
        <row r="253">
          <cell r="F253" t="str">
            <v>Ernesto Carrillo Torres</v>
          </cell>
          <cell r="G253" t="str">
            <v>SECRETARIA DE INFRAESTRUCTURA FISICA</v>
          </cell>
        </row>
        <row r="254">
          <cell r="F254" t="str">
            <v>Fabio De Jesus Lopez Munoz</v>
          </cell>
          <cell r="G254" t="str">
            <v>SECRETARIA DE INFRAESTRUCTURA FISICA</v>
          </cell>
        </row>
        <row r="255">
          <cell r="F255" t="str">
            <v>Flavio Agudelo Quinchia</v>
          </cell>
          <cell r="G255" t="str">
            <v>SECRETARIA DE INFRAESTRUCTURA FISICA</v>
          </cell>
        </row>
        <row r="256">
          <cell r="F256" t="str">
            <v>Gabriel Aurelio Zapata Pelaez</v>
          </cell>
          <cell r="G256" t="str">
            <v>SECRETARIA DE INFRAESTRUCTURA FISICA</v>
          </cell>
        </row>
        <row r="257">
          <cell r="F257" t="str">
            <v>Hector Emilio Corrales Agudelo</v>
          </cell>
          <cell r="G257" t="str">
            <v>SECRETARIA DE INFRAESTRUCTURA FISICA</v>
          </cell>
        </row>
        <row r="258">
          <cell r="F258" t="str">
            <v>Hugo De Jesus Salazar Villa</v>
          </cell>
          <cell r="G258" t="str">
            <v>SECRETARIA DE INFRAESTRUCTURA FISICA</v>
          </cell>
        </row>
        <row r="259">
          <cell r="F259" t="str">
            <v>Jader Elias Ricardo Florez</v>
          </cell>
          <cell r="G259" t="str">
            <v>SECRETARIA DE INFRAESTRUCTURA FISICA</v>
          </cell>
        </row>
        <row r="260">
          <cell r="F260" t="str">
            <v>Jairo Andres Palacio Giraldo</v>
          </cell>
          <cell r="G260" t="str">
            <v>SECRETARIA DE INFRAESTRUCTURA FISICA</v>
          </cell>
        </row>
        <row r="261">
          <cell r="F261" t="str">
            <v>Jose Uriel Villegas Castano</v>
          </cell>
          <cell r="G261" t="str">
            <v>SECRETARIA DE INFRAESTRUCTURA FISICA</v>
          </cell>
        </row>
        <row r="262">
          <cell r="F262" t="str">
            <v>Juan Fernando Ramirez Rodriguez</v>
          </cell>
          <cell r="G262" t="str">
            <v>SECRETARIA DE INFRAESTRUCTURA FISICA</v>
          </cell>
        </row>
        <row r="263">
          <cell r="F263" t="str">
            <v>Juan Fernando Vargas Velez</v>
          </cell>
          <cell r="G263" t="str">
            <v>SECRETARIA DE INFRAESTRUCTURA FISICA</v>
          </cell>
        </row>
        <row r="264">
          <cell r="F264" t="str">
            <v>Luis Alberto Soto Gallo</v>
          </cell>
          <cell r="G264" t="str">
            <v>SECRETARIA DE INFRAESTRUCTURA FISICA</v>
          </cell>
        </row>
        <row r="265">
          <cell r="F265" t="str">
            <v>Luis Alex Acosta Torres</v>
          </cell>
          <cell r="G265" t="str">
            <v>SECRETARIA DE INFRAESTRUCTURA FISICA</v>
          </cell>
        </row>
        <row r="266">
          <cell r="F266" t="str">
            <v>Luis Ovidio Ruiz Torres</v>
          </cell>
          <cell r="G266" t="str">
            <v>SECRETARIA DE INFRAESTRUCTURA FISICA</v>
          </cell>
        </row>
        <row r="267">
          <cell r="F267" t="str">
            <v>Oscar Omar Montoya Echeverri</v>
          </cell>
          <cell r="G267" t="str">
            <v>SECRETARIA DE INFRAESTRUCTURA FISICA</v>
          </cell>
        </row>
        <row r="268">
          <cell r="F268" t="str">
            <v>Ruber Ferney Ocampo Chalarca</v>
          </cell>
          <cell r="G268" t="str">
            <v>SECRETARIA DE INFRAESTRUCTURA FISICA</v>
          </cell>
        </row>
        <row r="269">
          <cell r="F269" t="str">
            <v>Eucario De Jesus Mejia Jaramillo</v>
          </cell>
          <cell r="G269" t="str">
            <v>SECRETARIA DE INNOVACION DIGITAL</v>
          </cell>
        </row>
        <row r="270">
          <cell r="F270" t="str">
            <v>John Fredy Diaz Diaz</v>
          </cell>
          <cell r="G270" t="str">
            <v>SECRETARIA DE INNOVACION DIGITAL</v>
          </cell>
        </row>
        <row r="271">
          <cell r="F271" t="str">
            <v>Juan Carlos Rivera Gomez</v>
          </cell>
          <cell r="G271" t="str">
            <v>SECRETARIA DE INNOVACION DIGITAL</v>
          </cell>
        </row>
        <row r="272">
          <cell r="F272" t="str">
            <v>Luis Miguel Martinez Otero</v>
          </cell>
          <cell r="G272" t="str">
            <v>SECRETARIA DE INNOVACION DIGITAL</v>
          </cell>
        </row>
        <row r="273">
          <cell r="F273" t="str">
            <v>Emilio Antonio Robles Brito</v>
          </cell>
          <cell r="G273" t="str">
            <v>SECRETARIA DE LA NO-VIOLENCIA</v>
          </cell>
        </row>
        <row r="274">
          <cell r="F274" t="str">
            <v>John Jairo Arias Alvarez</v>
          </cell>
          <cell r="G274" t="str">
            <v>SECRETARIA DE LAS MUJERES</v>
          </cell>
        </row>
        <row r="275">
          <cell r="F275" t="str">
            <v>Juan Pablo Bedoya Ruiz</v>
          </cell>
          <cell r="G275" t="str">
            <v>SECRETARIA DE LAS MUJERES</v>
          </cell>
        </row>
        <row r="276">
          <cell r="F276" t="str">
            <v>Walter De Jesus Escobar Velez</v>
          </cell>
          <cell r="G276" t="str">
            <v>SECRETARIA DE LAS MUJERES</v>
          </cell>
        </row>
        <row r="277">
          <cell r="F277" t="str">
            <v>Abner Alonso Giraldo Agudelo</v>
          </cell>
          <cell r="G277" t="str">
            <v>SECRETARIA DE MOVILIDAD</v>
          </cell>
        </row>
        <row r="278">
          <cell r="F278" t="str">
            <v>Adolfo Leon Restrepo Pelaez</v>
          </cell>
          <cell r="G278" t="str">
            <v>SECRETARIA DE MOVILIDAD</v>
          </cell>
        </row>
        <row r="279">
          <cell r="F279" t="str">
            <v>Alcibiades Osorio Pineda</v>
          </cell>
          <cell r="G279" t="str">
            <v>SECRETARIA DE MOVILIDAD</v>
          </cell>
        </row>
        <row r="280">
          <cell r="F280" t="str">
            <v>Alejandro Alirio Rodriguez Jaramillo</v>
          </cell>
          <cell r="G280" t="str">
            <v>SECRETARIA DE MOVILIDAD</v>
          </cell>
        </row>
        <row r="281">
          <cell r="F281" t="str">
            <v>Alejandro Rodriguez Arango</v>
          </cell>
          <cell r="G281" t="str">
            <v>SECRETARIA DE MOVILIDAD</v>
          </cell>
        </row>
        <row r="282">
          <cell r="F282" t="str">
            <v>Andres Eduardo Muñoz Marin</v>
          </cell>
          <cell r="G282" t="str">
            <v>SECRETARIA DE MOVILIDAD</v>
          </cell>
        </row>
        <row r="283">
          <cell r="F283" t="str">
            <v>Bayron Trujillo Garcia</v>
          </cell>
          <cell r="G283" t="str">
            <v>SECRETARIA DE MOVILIDAD</v>
          </cell>
        </row>
        <row r="284">
          <cell r="F284" t="str">
            <v>Carlos Andres Villa Betancur</v>
          </cell>
          <cell r="G284" t="str">
            <v>SECRETARIA DE MOVILIDAD</v>
          </cell>
        </row>
        <row r="285">
          <cell r="F285" t="str">
            <v>Carlos Eduardo Benitez Sepulveda</v>
          </cell>
          <cell r="G285" t="str">
            <v>SECRETARIA DE MOVILIDAD</v>
          </cell>
        </row>
        <row r="286">
          <cell r="F286" t="str">
            <v>Cristian David Sierra Marin</v>
          </cell>
          <cell r="G286" t="str">
            <v>SECRETARIA DE MOVILIDAD</v>
          </cell>
        </row>
        <row r="287">
          <cell r="F287" t="str">
            <v>Dario Ricaurte Peña</v>
          </cell>
          <cell r="G287" t="str">
            <v>SECRETARIA DE MOVILIDAD</v>
          </cell>
        </row>
        <row r="288">
          <cell r="F288" t="str">
            <v>David Perez Londoño</v>
          </cell>
          <cell r="G288" t="str">
            <v>SECRETARIA DE MOVILIDAD</v>
          </cell>
        </row>
        <row r="289">
          <cell r="F289" t="str">
            <v>Diego Alejandro Navas Roldan</v>
          </cell>
          <cell r="G289" t="str">
            <v>SECRETARIA DE MOVILIDAD</v>
          </cell>
        </row>
        <row r="290">
          <cell r="F290" t="str">
            <v>Diego Alejandro Silva Rua</v>
          </cell>
          <cell r="G290" t="str">
            <v>SECRETARIA DE MOVILIDAD</v>
          </cell>
        </row>
        <row r="291">
          <cell r="F291" t="str">
            <v>Diego Leon Jaramillo Hernandez</v>
          </cell>
          <cell r="G291" t="str">
            <v>SECRETARIA DE MOVILIDAD</v>
          </cell>
        </row>
        <row r="292">
          <cell r="F292" t="str">
            <v>Diego Zapata Ramirez</v>
          </cell>
          <cell r="G292" t="str">
            <v>SECRETARIA DE MOVILIDAD</v>
          </cell>
        </row>
        <row r="293">
          <cell r="F293" t="str">
            <v>Eddier Alexander Cardenas Mondragon</v>
          </cell>
          <cell r="G293" t="str">
            <v>SECRETARIA DE MOVILIDAD</v>
          </cell>
        </row>
        <row r="294">
          <cell r="F294" t="str">
            <v>Edwin Alejandro Bernal Cortes</v>
          </cell>
          <cell r="G294" t="str">
            <v>SECRETARIA DE MOVILIDAD</v>
          </cell>
        </row>
        <row r="295">
          <cell r="F295" t="str">
            <v>Elkin De Jesus Cardona Blandon</v>
          </cell>
          <cell r="G295" t="str">
            <v>SECRETARIA DE MOVILIDAD</v>
          </cell>
        </row>
        <row r="296">
          <cell r="F296" t="str">
            <v>Felix Augusto Rios Granados</v>
          </cell>
          <cell r="G296" t="str">
            <v>SECRETARIA DE MOVILIDAD</v>
          </cell>
        </row>
        <row r="297">
          <cell r="F297" t="str">
            <v>Gabriel Jaime Valderrama Torres</v>
          </cell>
          <cell r="G297" t="str">
            <v>SECRETARIA DE MOVILIDAD</v>
          </cell>
        </row>
        <row r="298">
          <cell r="F298" t="str">
            <v>Hugo Alberto Vergara Ortega</v>
          </cell>
          <cell r="G298" t="str">
            <v>SECRETARIA DE MOVILIDAD</v>
          </cell>
        </row>
        <row r="299">
          <cell r="F299" t="str">
            <v>Jairo Alonso Bonilla Ossa</v>
          </cell>
          <cell r="G299" t="str">
            <v>SECRETARIA DE MOVILIDAD</v>
          </cell>
        </row>
        <row r="300">
          <cell r="F300" t="str">
            <v>John Bayron Monsalve Jimenez</v>
          </cell>
          <cell r="G300" t="str">
            <v>SECRETARIA DE MOVILIDAD</v>
          </cell>
        </row>
        <row r="301">
          <cell r="F301" t="str">
            <v>John Gerson Macias Varela</v>
          </cell>
          <cell r="G301" t="str">
            <v>SECRETARIA DE MOVILIDAD</v>
          </cell>
        </row>
        <row r="302">
          <cell r="F302" t="str">
            <v>John Mario Lopez Marin</v>
          </cell>
          <cell r="G302" t="str">
            <v>SECRETARIA DE MOVILIDAD</v>
          </cell>
        </row>
        <row r="303">
          <cell r="F303" t="str">
            <v>Jorge Mario Blandon Lopez</v>
          </cell>
          <cell r="G303" t="str">
            <v>SECRETARIA DE MOVILIDAD</v>
          </cell>
        </row>
        <row r="304">
          <cell r="F304" t="str">
            <v>Jorge Mario Cifuentes Moreno</v>
          </cell>
          <cell r="G304" t="str">
            <v>SECRETARIA DE MOVILIDAD</v>
          </cell>
        </row>
        <row r="305">
          <cell r="F305" t="str">
            <v>Jose Fernando Garcia Alvarez</v>
          </cell>
          <cell r="G305" t="str">
            <v>SECRETARIA DE MOVILIDAD</v>
          </cell>
        </row>
        <row r="306">
          <cell r="F306" t="str">
            <v>Jose Palacio Castillo</v>
          </cell>
          <cell r="G306" t="str">
            <v>SECRETARIA DE MOVILIDAD</v>
          </cell>
        </row>
        <row r="307">
          <cell r="F307" t="str">
            <v>Juan Camilo Cano Hernandez</v>
          </cell>
          <cell r="G307" t="str">
            <v>SECRETARIA DE MOVILIDAD</v>
          </cell>
        </row>
        <row r="308">
          <cell r="F308" t="str">
            <v>Juan Carlos Gomez Londono</v>
          </cell>
          <cell r="G308" t="str">
            <v>SECRETARIA DE MOVILIDAD</v>
          </cell>
        </row>
        <row r="309">
          <cell r="F309" t="str">
            <v>Juan Carlos Ramirez Grisales</v>
          </cell>
          <cell r="G309" t="str">
            <v>SECRETARIA DE MOVILIDAD</v>
          </cell>
        </row>
        <row r="310">
          <cell r="F310" t="str">
            <v>Juan Fernando Sanchez Uribe</v>
          </cell>
          <cell r="G310" t="str">
            <v>SECRETARIA DE MOVILIDAD</v>
          </cell>
        </row>
        <row r="311">
          <cell r="F311" t="str">
            <v>Larry Alexander Tique Gallo</v>
          </cell>
          <cell r="G311" t="str">
            <v>SECRETARIA DE MOVILIDAD</v>
          </cell>
        </row>
        <row r="312">
          <cell r="F312" t="str">
            <v>Luis Carlos Zapata Loaiza</v>
          </cell>
          <cell r="G312" t="str">
            <v>SECRETARIA DE MOVILIDAD</v>
          </cell>
        </row>
        <row r="313">
          <cell r="F313" t="str">
            <v>Luis Eduardo Rodriguez Ortega</v>
          </cell>
          <cell r="G313" t="str">
            <v>SECRETARIA DE MOVILIDAD</v>
          </cell>
        </row>
        <row r="314">
          <cell r="F314" t="str">
            <v>Maicol Arturo Macias Oquendo</v>
          </cell>
          <cell r="G314" t="str">
            <v>SECRETARIA DE MOVILIDAD</v>
          </cell>
        </row>
        <row r="315">
          <cell r="F315" t="str">
            <v>Mauricio Javier Estrada Ceballos</v>
          </cell>
          <cell r="G315" t="str">
            <v>SECRETARIA DE MOVILIDAD</v>
          </cell>
        </row>
        <row r="316">
          <cell r="F316" t="str">
            <v>Nestor Raul Toro Balcazar</v>
          </cell>
          <cell r="G316" t="str">
            <v>SECRETARIA DE MOVILIDAD</v>
          </cell>
        </row>
        <row r="317">
          <cell r="F317" t="str">
            <v>Santiago Aicardo Vergara Cardona</v>
          </cell>
          <cell r="G317" t="str">
            <v>SECRETARIA DE MOVILIDAD</v>
          </cell>
        </row>
        <row r="318">
          <cell r="F318" t="str">
            <v>Sergio Ignacio Rios Garcia</v>
          </cell>
          <cell r="G318" t="str">
            <v>SECRETARIA DE MOVILIDAD</v>
          </cell>
        </row>
        <row r="319">
          <cell r="F319" t="str">
            <v>Walter De Jesus Alzate Ceballos</v>
          </cell>
          <cell r="G319" t="str">
            <v>SECRETARIA DE MOVILIDAD</v>
          </cell>
        </row>
        <row r="320">
          <cell r="F320" t="str">
            <v>Wilder Gildardo Herrera Gutierrez</v>
          </cell>
          <cell r="G320" t="str">
            <v>SECRETARIA DE MOVILIDAD</v>
          </cell>
        </row>
        <row r="321">
          <cell r="F321" t="str">
            <v>Wilman Bautista Barrera Sepulveda</v>
          </cell>
          <cell r="G321" t="str">
            <v>SECRETARIA DE MOVILIDAD</v>
          </cell>
        </row>
        <row r="322">
          <cell r="F322" t="str">
            <v>Wilmer Copete Asprilla</v>
          </cell>
          <cell r="G322" t="str">
            <v>SECRETARIA DE MOVILIDAD</v>
          </cell>
        </row>
        <row r="323">
          <cell r="F323" t="str">
            <v>Yohiner Ancizar Alzate Salazar</v>
          </cell>
          <cell r="G323" t="str">
            <v>SECRETARIA DE MOVILIDAD</v>
          </cell>
        </row>
        <row r="324">
          <cell r="F324" t="str">
            <v>Alberto Carlos Tarquino Garzon</v>
          </cell>
          <cell r="G324" t="str">
            <v>SECRETARIA DE PARTICIPACION CIUDADANA</v>
          </cell>
        </row>
        <row r="325">
          <cell r="F325" t="str">
            <v>Elmer Hernando Rincon Gomez</v>
          </cell>
          <cell r="G325" t="str">
            <v>SECRETARIA DE PARTICIPACION CIUDADANA</v>
          </cell>
        </row>
        <row r="326">
          <cell r="F326" t="str">
            <v>Henry Alberto Ospina Ochoa</v>
          </cell>
          <cell r="G326" t="str">
            <v>SECRETARIA DE PARTICIPACION CIUDADANA</v>
          </cell>
        </row>
        <row r="327">
          <cell r="F327" t="str">
            <v>John Jaime Arredondo Gomez</v>
          </cell>
          <cell r="G327" t="str">
            <v>SECRETARIA DE PARTICIPACION CIUDADANA</v>
          </cell>
        </row>
        <row r="328">
          <cell r="F328" t="str">
            <v>Jorge Rodolfo Guzman Espinosa</v>
          </cell>
          <cell r="G328" t="str">
            <v>SECRETARIA DE PARTICIPACION CIUDADANA</v>
          </cell>
        </row>
        <row r="329">
          <cell r="F329" t="str">
            <v>Ramiro Meneses Perez</v>
          </cell>
          <cell r="G329" t="str">
            <v>SECRETARIA DE PARTICIPACION CIUDADANA</v>
          </cell>
        </row>
        <row r="330">
          <cell r="F330" t="str">
            <v>Raul Alberto Rojo Ospina</v>
          </cell>
          <cell r="G330" t="str">
            <v>SECRETARIA DE SALUD</v>
          </cell>
        </row>
        <row r="331">
          <cell r="F331" t="str">
            <v>Gustavo Adolfo Cano Martinez</v>
          </cell>
          <cell r="G331" t="str">
            <v>SECRETARIA DE SEGURIDAD Y CONVIVENCIA</v>
          </cell>
        </row>
        <row r="332">
          <cell r="F332" t="str">
            <v>Jose Alfredo Barrera Sanchez</v>
          </cell>
          <cell r="G332" t="str">
            <v>SECRETARIA DE SEGURIDAD Y CONVIVENCIA</v>
          </cell>
        </row>
        <row r="333">
          <cell r="F333" t="str">
            <v>Juan David Arango Zapata</v>
          </cell>
          <cell r="G333" t="str">
            <v>SECRETARIA DE SEGURIDAD Y CONVIVENCIA</v>
          </cell>
        </row>
        <row r="334">
          <cell r="F334" t="str">
            <v>Juan David Bedoya Cardona</v>
          </cell>
          <cell r="G334" t="str">
            <v>SECRETARIA DE SEGURIDAD Y CONVIVENCIA</v>
          </cell>
        </row>
        <row r="335">
          <cell r="F335" t="str">
            <v>Leider Alexander Arboleda Santamaría</v>
          </cell>
          <cell r="G335" t="str">
            <v>SECRETARIA DE SEGURIDAD Y CONVIVENCIA</v>
          </cell>
        </row>
        <row r="336">
          <cell r="F336" t="str">
            <v>Ruben Dario Aristizabal Pabon</v>
          </cell>
          <cell r="G336" t="str">
            <v>SECRETARIA DE SEGURIDAD Y CONVIVENCIA</v>
          </cell>
        </row>
        <row r="337">
          <cell r="F337" t="str">
            <v>Ruben Dario Martinez Granada</v>
          </cell>
          <cell r="G337" t="str">
            <v>SECRETARIA DE SEGURIDAD Y CONVIVENCIA</v>
          </cell>
        </row>
        <row r="338">
          <cell r="F338" t="str">
            <v>Wilder Alonso Zapata Uribe</v>
          </cell>
          <cell r="G338" t="str">
            <v>SECRETARIA DE SEGURIDAD Y CONVIVENCIA</v>
          </cell>
        </row>
        <row r="339">
          <cell r="F339" t="str">
            <v>Carlos Mario Hernandez Arcila</v>
          </cell>
          <cell r="G339" t="str">
            <v>SECRETARIA DE SUMINISTROS Y SERVICIOS</v>
          </cell>
        </row>
        <row r="340">
          <cell r="F340" t="str">
            <v>Elmer Muñoz Salazar</v>
          </cell>
          <cell r="G340" t="str">
            <v>SECRETARIA DE SUMINISTROS Y SERVICIOS</v>
          </cell>
        </row>
        <row r="341">
          <cell r="F341" t="str">
            <v>Ferney Alberto Rincon Gallego</v>
          </cell>
          <cell r="G341" t="str">
            <v>SECRETARIA DE SUMINISTROS Y SERVICIOS</v>
          </cell>
        </row>
        <row r="342">
          <cell r="F342" t="str">
            <v>Freddy Orlando Romero Lujan</v>
          </cell>
          <cell r="G342" t="str">
            <v>SECRETARIA DE SUMINISTROS Y SERVICIOS</v>
          </cell>
        </row>
        <row r="343">
          <cell r="F343" t="str">
            <v>Jairo Alberto Henao Correa</v>
          </cell>
          <cell r="G343" t="str">
            <v>SECRETARIA DE SUMINISTROS Y SERVICIOS</v>
          </cell>
        </row>
        <row r="344">
          <cell r="F344" t="str">
            <v>Jesus Amado Preciado Zapata</v>
          </cell>
          <cell r="G344" t="str">
            <v>SECRETARIA DE SUMINISTROS Y SERVICIOS</v>
          </cell>
        </row>
        <row r="345">
          <cell r="F345" t="str">
            <v>Jorge Andres Lopez Hernandez</v>
          </cell>
          <cell r="G345" t="str">
            <v>SECRETARIA DE SUMINISTROS Y SERVICIOS</v>
          </cell>
        </row>
        <row r="346">
          <cell r="F346" t="str">
            <v>Mauro Eladio Usme Gonzalez</v>
          </cell>
          <cell r="G346" t="str">
            <v>SECRETARIA DE SUMINISTROS Y SERVICIOS</v>
          </cell>
        </row>
        <row r="347">
          <cell r="F347" t="str">
            <v>Nelson De Jesus Rua Cadavid</v>
          </cell>
          <cell r="G347" t="str">
            <v>SECRETARIA DE SUMINISTROS Y SERVICIOS</v>
          </cell>
        </row>
        <row r="348">
          <cell r="F348" t="str">
            <v>Nelson Yimi Marin Cañaveral</v>
          </cell>
          <cell r="G348" t="str">
            <v>SECRETARIA DE SUMINISTROS Y SERVICIOS</v>
          </cell>
        </row>
        <row r="349">
          <cell r="F349" t="str">
            <v>Sandro Adolfo Paniagua Florez</v>
          </cell>
          <cell r="G349" t="str">
            <v>SECRETARIA DE SUMINISTROS Y SERVICIOS</v>
          </cell>
        </row>
        <row r="350">
          <cell r="F350" t="str">
            <v>Juan Esteban Bolivar Salazar</v>
          </cell>
          <cell r="G350" t="str">
            <v>SECRETARIA DEL MEDIO AMBIENTE</v>
          </cell>
        </row>
        <row r="351">
          <cell r="F351" t="str">
            <v>Juan Felipe Muñoz Foronda</v>
          </cell>
          <cell r="G351" t="str">
            <v>SECRETARIA DEL MEDIO AMBIENTE</v>
          </cell>
        </row>
        <row r="352">
          <cell r="F352" t="str">
            <v>Milton Sergio Bolivar Cuartas</v>
          </cell>
          <cell r="G352" t="str">
            <v>SECRETARIA DEL MEDIO AMBIENTE</v>
          </cell>
        </row>
        <row r="353">
          <cell r="F353" t="str">
            <v>Carlos Julio Arrieta Paternina</v>
          </cell>
          <cell r="G353" t="str">
            <v>SECRETARIA GENERAL</v>
          </cell>
        </row>
        <row r="354">
          <cell r="F354" t="str">
            <v>Pedro Nel Gallo Henao</v>
          </cell>
          <cell r="G354" t="str">
            <v>SECRETARIA GENERAL</v>
          </cell>
        </row>
        <row r="355">
          <cell r="F355" t="str">
            <v>Santiago Mejia Uribe</v>
          </cell>
          <cell r="G355" t="str">
            <v>SECRETARIA GENERAL</v>
          </cell>
        </row>
        <row r="356">
          <cell r="F356" t="str">
            <v>Elkin De Jesus Bedoya Espinosa</v>
          </cell>
          <cell r="G356" t="str">
            <v>SECRETARIA PRIVADA</v>
          </cell>
        </row>
        <row r="360">
          <cell r="F360" t="str">
            <v>NOMBRE</v>
          </cell>
          <cell r="G360" t="str">
            <v>DEPENDENCIA</v>
          </cell>
        </row>
        <row r="361">
          <cell r="F361" t="str">
            <v>Betty Ruth Agudelo Agudelo</v>
          </cell>
        </row>
        <row r="362">
          <cell r="F362" t="str">
            <v>Girlesa María Buitrago</v>
          </cell>
        </row>
        <row r="363">
          <cell r="F363" t="str">
            <v>Jaime Alberto Gómez Cuervo</v>
          </cell>
        </row>
        <row r="364">
          <cell r="F364" t="str">
            <v>Jorge Eliecer Baquero Torres</v>
          </cell>
        </row>
        <row r="365">
          <cell r="F365" t="str">
            <v>Jorge Hernando Rodríguez Cabrera</v>
          </cell>
        </row>
        <row r="366">
          <cell r="F366" t="str">
            <v xml:space="preserve">José Octavio Bustos Calderón </v>
          </cell>
        </row>
        <row r="367">
          <cell r="F367" t="str">
            <v>Juan Dario Lopera Lopera</v>
          </cell>
        </row>
        <row r="368">
          <cell r="F368" t="str">
            <v>Mauricio Ortegón Cervera</v>
          </cell>
        </row>
        <row r="369">
          <cell r="F369" t="str">
            <v>Pedro Nel Duque Saldaña</v>
          </cell>
        </row>
        <row r="370">
          <cell r="F370" t="str">
            <v xml:space="preserve">William Ernesto Buitrago Sana </v>
          </cell>
        </row>
        <row r="371">
          <cell r="F371" t="str">
            <v>Rubén Darío Hernández</v>
          </cell>
        </row>
        <row r="372">
          <cell r="F372" t="str">
            <v>Jhon Alejandro Álvarez</v>
          </cell>
        </row>
        <row r="373">
          <cell r="F373" t="str">
            <v xml:space="preserve">Jhon Mario Garavito </v>
          </cell>
        </row>
        <row r="374">
          <cell r="F374" t="str">
            <v>Jairo Chávarro Méndez</v>
          </cell>
        </row>
        <row r="375">
          <cell r="F375" t="str">
            <v>Wilson Ignacio Restrepo Urrego</v>
          </cell>
        </row>
        <row r="376">
          <cell r="F376" t="str">
            <v>Catalina Velásquez</v>
          </cell>
        </row>
        <row r="377">
          <cell r="F377" t="str">
            <v xml:space="preserve">Beatriz Elena Vélez </v>
          </cell>
        </row>
        <row r="378">
          <cell r="F378" t="str">
            <v>Alexander Duque</v>
          </cell>
        </row>
        <row r="379">
          <cell r="F379" t="str">
            <v>Magda Yanet Osorio tamayo</v>
          </cell>
        </row>
        <row r="380">
          <cell r="F380" t="str">
            <v>Lina Patricia Moreno Moreno</v>
          </cell>
        </row>
        <row r="381">
          <cell r="F381" t="str">
            <v>Clara Ines de la Emat Trinidad Carvajal Patiño</v>
          </cell>
        </row>
        <row r="382">
          <cell r="F382" t="str">
            <v>Liliana Posada Quiceno</v>
          </cell>
        </row>
        <row r="383">
          <cell r="F383" t="str">
            <v>Iván Darío Garcés Restrepo</v>
          </cell>
        </row>
        <row r="384">
          <cell r="F384" t="str">
            <v>Aquiles Echavarría Euse</v>
          </cell>
        </row>
        <row r="385">
          <cell r="F385" t="str">
            <v xml:space="preserve">Robinson Guillermo Ospina Uribe </v>
          </cell>
        </row>
        <row r="386">
          <cell r="F386" t="str">
            <v xml:space="preserve">Felix Antonio Gómez Benavidez </v>
          </cell>
        </row>
        <row r="387">
          <cell r="F387" t="str">
            <v xml:space="preserve">Héctor Mauricio Villa Sánchez </v>
          </cell>
        </row>
        <row r="388">
          <cell r="F388" t="str">
            <v xml:space="preserve">Mauricio Rodrigo Santamaría Vélez </v>
          </cell>
        </row>
        <row r="389">
          <cell r="F389" t="str">
            <v>Luis Alejandro Barón Aguirre</v>
          </cell>
        </row>
        <row r="390">
          <cell r="F390" t="str">
            <v>Jhon Ever Muñoz Balvin</v>
          </cell>
        </row>
        <row r="391">
          <cell r="F391" t="str">
            <v>Brandet Omar Maya Alarca</v>
          </cell>
        </row>
        <row r="392">
          <cell r="F392" t="str">
            <v xml:space="preserve">Bayron Saldarriaga Correa </v>
          </cell>
        </row>
        <row r="393">
          <cell r="F393" t="str">
            <v>Carlos Alberto Castaño Quintero</v>
          </cell>
        </row>
        <row r="394">
          <cell r="F394" t="str">
            <v>Omar de Jesús Alzate Zapata</v>
          </cell>
        </row>
        <row r="395">
          <cell r="F395" t="str">
            <v xml:space="preserve">Elkin Fernando osorno Calderón </v>
          </cell>
        </row>
        <row r="396">
          <cell r="F396" t="str">
            <v xml:space="preserve">Adriana Ospina Díaz </v>
          </cell>
        </row>
        <row r="397">
          <cell r="F397" t="str">
            <v>Liliana Quiceno</v>
          </cell>
        </row>
        <row r="398">
          <cell r="F398" t="str">
            <v xml:space="preserve">José Antonio Escobar Benjumea </v>
          </cell>
        </row>
        <row r="399">
          <cell r="F399" t="str">
            <v xml:space="preserve">Antonio Robayo Díaz </v>
          </cell>
        </row>
        <row r="400">
          <cell r="F400" t="str">
            <v>Astrid Aleida Uribe</v>
          </cell>
        </row>
        <row r="401">
          <cell r="F401" t="str">
            <v xml:space="preserve">Juliana Hoyos </v>
          </cell>
        </row>
        <row r="402">
          <cell r="F402" t="str">
            <v>Alexander tamayo Tamayo</v>
          </cell>
        </row>
        <row r="403">
          <cell r="F403" t="str">
            <v>Alfredo Cardona Arroyabe</v>
          </cell>
        </row>
      </sheetData>
      <sheetData sheetId="1">
        <row r="1">
          <cell r="A1" t="str">
            <v>REFERENCIA</v>
          </cell>
          <cell r="B1" t="str">
            <v>NOMBRE</v>
          </cell>
          <cell r="C1" t="str">
            <v>L1-R1</v>
          </cell>
          <cell r="D1" t="str">
            <v>L2-R1</v>
          </cell>
          <cell r="E1" t="str">
            <v>L3-R1</v>
          </cell>
          <cell r="F1" t="str">
            <v>L4-R1</v>
          </cell>
          <cell r="G1" t="str">
            <v>L5-R1</v>
          </cell>
          <cell r="H1" t="str">
            <v>L6-R1</v>
          </cell>
          <cell r="I1" t="str">
            <v>Promedio Ronda 1</v>
          </cell>
        </row>
        <row r="2">
          <cell r="A2" t="str">
            <v>Novmas-273</v>
          </cell>
          <cell r="B2" t="str">
            <v>Abner Alonso Giraldo Agudelo</v>
          </cell>
          <cell r="C2">
            <v>117</v>
          </cell>
          <cell r="D2">
            <v>115</v>
          </cell>
          <cell r="E2">
            <v>149</v>
          </cell>
          <cell r="F2">
            <v>113</v>
          </cell>
          <cell r="I2">
            <v>123.5</v>
          </cell>
        </row>
        <row r="3">
          <cell r="A3" t="str">
            <v>Novfem- 097</v>
          </cell>
          <cell r="B3" t="str">
            <v>Adis Cristina Villera Monterrosa</v>
          </cell>
          <cell r="C3">
            <v>71</v>
          </cell>
          <cell r="D3">
            <v>78</v>
          </cell>
          <cell r="E3">
            <v>80</v>
          </cell>
          <cell r="F3">
            <v>84</v>
          </cell>
          <cell r="I3">
            <v>78.25</v>
          </cell>
        </row>
        <row r="4">
          <cell r="A4" t="str">
            <v>Novmas-274</v>
          </cell>
          <cell r="B4" t="str">
            <v>Adolfo Leon Restrepo Pelaez</v>
          </cell>
          <cell r="C4">
            <v>93</v>
          </cell>
          <cell r="D4">
            <v>91</v>
          </cell>
          <cell r="E4">
            <v>58</v>
          </cell>
          <cell r="F4">
            <v>124</v>
          </cell>
          <cell r="I4">
            <v>91.5</v>
          </cell>
        </row>
        <row r="5">
          <cell r="A5" t="str">
            <v>Novfem- 163</v>
          </cell>
          <cell r="B5" t="str">
            <v>Alba Lucidia Holguin Lopera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I5">
            <v>0</v>
          </cell>
        </row>
        <row r="6">
          <cell r="A6" t="str">
            <v>Novfem- 115</v>
          </cell>
          <cell r="B6" t="str">
            <v>Albeny Edit Sepulveda Higuita</v>
          </cell>
          <cell r="C6">
            <v>83</v>
          </cell>
          <cell r="D6">
            <v>116</v>
          </cell>
          <cell r="E6">
            <v>88</v>
          </cell>
          <cell r="F6">
            <v>94</v>
          </cell>
          <cell r="I6">
            <v>95.25</v>
          </cell>
        </row>
        <row r="7">
          <cell r="A7" t="str">
            <v>Novfem- 124</v>
          </cell>
          <cell r="B7" t="str">
            <v>Albeny Edit Sepulveda Higuita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A8" t="str">
            <v>Novmas-320</v>
          </cell>
          <cell r="B8" t="str">
            <v>Alberto Carlos Tarquino Garzon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I8">
            <v>0</v>
          </cell>
        </row>
        <row r="9">
          <cell r="A9" t="str">
            <v>Novmas-275</v>
          </cell>
          <cell r="B9" t="str">
            <v>Alcibiades Osorio Pineda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A10" t="str">
            <v>Novfem- 038</v>
          </cell>
          <cell r="B10" t="str">
            <v>Alejandra Leonella Jaramillo Velasquez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Novfem- 099</v>
          </cell>
          <cell r="B11" t="str">
            <v>Alejandra Maria Zapata Serna</v>
          </cell>
          <cell r="C11">
            <v>99</v>
          </cell>
          <cell r="D11">
            <v>81</v>
          </cell>
          <cell r="E11">
            <v>78</v>
          </cell>
          <cell r="F11">
            <v>73</v>
          </cell>
          <cell r="I11">
            <v>82.75</v>
          </cell>
        </row>
        <row r="12">
          <cell r="A12" t="str">
            <v>Novmas-276</v>
          </cell>
          <cell r="B12" t="str">
            <v>Alejandro Alirio Rodriguez Jaramillo</v>
          </cell>
          <cell r="C12">
            <v>88</v>
          </cell>
          <cell r="D12">
            <v>70</v>
          </cell>
          <cell r="E12">
            <v>72</v>
          </cell>
          <cell r="F12">
            <v>98</v>
          </cell>
          <cell r="I12">
            <v>82</v>
          </cell>
        </row>
        <row r="13">
          <cell r="A13" t="str">
            <v>Novmas-277</v>
          </cell>
          <cell r="B13" t="str">
            <v>Alejandro Rodriguez Arango</v>
          </cell>
          <cell r="C13">
            <v>99</v>
          </cell>
          <cell r="D13">
            <v>92</v>
          </cell>
          <cell r="E13">
            <v>126</v>
          </cell>
          <cell r="F13">
            <v>108</v>
          </cell>
          <cell r="I13">
            <v>106.25</v>
          </cell>
        </row>
        <row r="14">
          <cell r="A14" t="str">
            <v>Novfem- 075</v>
          </cell>
          <cell r="B14" t="str">
            <v>Alexandra Maria Restrepo Londoño</v>
          </cell>
          <cell r="C14">
            <v>58</v>
          </cell>
          <cell r="D14">
            <v>82</v>
          </cell>
          <cell r="E14">
            <v>0</v>
          </cell>
          <cell r="F14">
            <v>0</v>
          </cell>
          <cell r="I14">
            <v>35</v>
          </cell>
        </row>
        <row r="15">
          <cell r="A15" t="str">
            <v>Novfem- 171</v>
          </cell>
          <cell r="B15" t="str">
            <v>Alexandra Maria Restrepo Restrepo</v>
          </cell>
          <cell r="C15">
            <v>0</v>
          </cell>
          <cell r="D15">
            <v>0</v>
          </cell>
          <cell r="E15">
            <v>87</v>
          </cell>
          <cell r="F15">
            <v>99</v>
          </cell>
          <cell r="I15">
            <v>46.5</v>
          </cell>
        </row>
        <row r="16">
          <cell r="A16" t="str">
            <v>Novfem- 169</v>
          </cell>
          <cell r="B16" t="str">
            <v>Ana Maria Bedoya Isaza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A17" t="str">
            <v>Novfem- 181</v>
          </cell>
          <cell r="B17" t="str">
            <v>Ana Maria Villa Grajales</v>
          </cell>
          <cell r="C17">
            <v>114</v>
          </cell>
          <cell r="D17">
            <v>78</v>
          </cell>
          <cell r="E17">
            <v>73</v>
          </cell>
          <cell r="F17">
            <v>86</v>
          </cell>
          <cell r="I17">
            <v>87.75</v>
          </cell>
        </row>
        <row r="18">
          <cell r="A18" t="str">
            <v>Novfem- 041</v>
          </cell>
          <cell r="B18" t="str">
            <v>Ana Milena Gonzalez Mazo</v>
          </cell>
          <cell r="C18">
            <v>33</v>
          </cell>
          <cell r="D18">
            <v>63</v>
          </cell>
          <cell r="E18">
            <v>44</v>
          </cell>
          <cell r="F18">
            <v>60</v>
          </cell>
          <cell r="G18">
            <v>49</v>
          </cell>
          <cell r="H18">
            <v>62</v>
          </cell>
          <cell r="I18">
            <v>51.833333333333336</v>
          </cell>
        </row>
        <row r="19">
          <cell r="A19" t="str">
            <v>Novfem- 108</v>
          </cell>
          <cell r="B19" t="str">
            <v>Ana Milena Taborda Muñoz</v>
          </cell>
          <cell r="C19">
            <v>142</v>
          </cell>
          <cell r="D19">
            <v>124</v>
          </cell>
          <cell r="E19">
            <v>93</v>
          </cell>
          <cell r="F19">
            <v>97</v>
          </cell>
          <cell r="I19">
            <v>114</v>
          </cell>
        </row>
        <row r="20">
          <cell r="A20" t="str">
            <v>Novfem- 048</v>
          </cell>
          <cell r="B20" t="str">
            <v xml:space="preserve">Andrea Herrera Miranda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Novmas-278</v>
          </cell>
          <cell r="B21" t="str">
            <v>Andres Eduardo Muñoz Marin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</row>
        <row r="22">
          <cell r="A22" t="str">
            <v>Novmas-241</v>
          </cell>
          <cell r="B22" t="str">
            <v>Andres Felipe Gutierrez Restrepo</v>
          </cell>
          <cell r="C22">
            <v>65</v>
          </cell>
          <cell r="D22">
            <v>64</v>
          </cell>
          <cell r="E22">
            <v>91</v>
          </cell>
          <cell r="F22">
            <v>88</v>
          </cell>
          <cell r="I22">
            <v>77</v>
          </cell>
        </row>
        <row r="23">
          <cell r="A23" t="str">
            <v>Novmas-207</v>
          </cell>
          <cell r="B23" t="str">
            <v>Andres Felipe Ochoa Valencia</v>
          </cell>
          <cell r="C23">
            <v>84</v>
          </cell>
          <cell r="D23">
            <v>93</v>
          </cell>
          <cell r="E23">
            <v>109</v>
          </cell>
          <cell r="F23">
            <v>75</v>
          </cell>
          <cell r="G23">
            <v>0</v>
          </cell>
          <cell r="H23">
            <v>0</v>
          </cell>
          <cell r="I23">
            <v>60.166666666666664</v>
          </cell>
        </row>
        <row r="24">
          <cell r="A24" t="str">
            <v>Novmas-197</v>
          </cell>
          <cell r="B24" t="str">
            <v>Andres Martinez Parra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Novfem- 100</v>
          </cell>
          <cell r="B25" t="str">
            <v>Angela Cadavid Parra</v>
          </cell>
          <cell r="C25">
            <v>69</v>
          </cell>
          <cell r="D25">
            <v>59</v>
          </cell>
          <cell r="E25">
            <v>0</v>
          </cell>
          <cell r="F25">
            <v>0</v>
          </cell>
          <cell r="I25">
            <v>32</v>
          </cell>
        </row>
        <row r="26">
          <cell r="A26" t="str">
            <v>Novfem- 081</v>
          </cell>
          <cell r="B26" t="str">
            <v>Angela Maria Alvarez Echeverri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</row>
        <row r="27">
          <cell r="A27" t="str">
            <v>Novfem- 111</v>
          </cell>
          <cell r="B27" t="str">
            <v>Angela Maria Jaramillo Mejia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</row>
        <row r="28">
          <cell r="A28" t="str">
            <v>Novfem- 085</v>
          </cell>
          <cell r="B28" t="str">
            <v>Angela Patricia Nieto Cardona</v>
          </cell>
          <cell r="C28">
            <v>77</v>
          </cell>
          <cell r="D28">
            <v>87</v>
          </cell>
          <cell r="E28">
            <v>71</v>
          </cell>
          <cell r="F28">
            <v>72</v>
          </cell>
          <cell r="I28">
            <v>76.75</v>
          </cell>
        </row>
        <row r="29">
          <cell r="A29" t="str">
            <v>Novfem- 149</v>
          </cell>
          <cell r="B29" t="str">
            <v>Astrid Lorena Velasquez Rodriguez</v>
          </cell>
          <cell r="C29">
            <v>78</v>
          </cell>
          <cell r="D29">
            <v>65</v>
          </cell>
          <cell r="E29">
            <v>0</v>
          </cell>
          <cell r="F29">
            <v>0</v>
          </cell>
          <cell r="I29">
            <v>35.75</v>
          </cell>
        </row>
        <row r="30">
          <cell r="A30" t="str">
            <v>Novfem- 054</v>
          </cell>
          <cell r="B30" t="str">
            <v>Aura De Jesus Londoño Giraldo</v>
          </cell>
          <cell r="C30">
            <v>84</v>
          </cell>
          <cell r="D30">
            <v>70</v>
          </cell>
          <cell r="E30">
            <v>96</v>
          </cell>
          <cell r="F30">
            <v>75</v>
          </cell>
          <cell r="G30">
            <v>0</v>
          </cell>
          <cell r="H30">
            <v>0</v>
          </cell>
          <cell r="I30">
            <v>54.166666666666664</v>
          </cell>
        </row>
        <row r="31">
          <cell r="A31" t="str">
            <v>Novfem- 080</v>
          </cell>
          <cell r="B31" t="str">
            <v>Aurelia Maria Berrio Villalba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</row>
        <row r="32">
          <cell r="A32" t="str">
            <v>Novmas-279</v>
          </cell>
          <cell r="B32" t="str">
            <v>Bayron Trujillo Garcia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</row>
        <row r="33">
          <cell r="A33" t="str">
            <v>Novfem- 174</v>
          </cell>
          <cell r="B33" t="str">
            <v>Beatriz Elena Bonilla Alvarez</v>
          </cell>
          <cell r="C33">
            <v>89</v>
          </cell>
          <cell r="D33">
            <v>146</v>
          </cell>
          <cell r="E33">
            <v>64</v>
          </cell>
          <cell r="F33">
            <v>99</v>
          </cell>
          <cell r="I33">
            <v>99.5</v>
          </cell>
        </row>
        <row r="34">
          <cell r="A34" t="str">
            <v>Novfem- 072</v>
          </cell>
          <cell r="B34" t="str">
            <v>Beatriz Elena Gutierrez Yepes</v>
          </cell>
          <cell r="C34">
            <v>106</v>
          </cell>
          <cell r="D34">
            <v>118</v>
          </cell>
          <cell r="E34">
            <v>85</v>
          </cell>
          <cell r="F34">
            <v>105</v>
          </cell>
          <cell r="G34">
            <v>98</v>
          </cell>
          <cell r="H34">
            <v>107</v>
          </cell>
          <cell r="I34">
            <v>103.16666666666667</v>
          </cell>
        </row>
        <row r="35">
          <cell r="A35" t="str">
            <v>Novfem- 069</v>
          </cell>
          <cell r="B35" t="str">
            <v>Beatriz Elena Zapata Cardona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Novfem- 117</v>
          </cell>
          <cell r="B36" t="str">
            <v>Berenice Largo Ramirez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</row>
        <row r="37">
          <cell r="A37" t="str">
            <v>Novfem- 052</v>
          </cell>
          <cell r="B37" t="str">
            <v>Betzy Elizabeth Alvarez Naranjo</v>
          </cell>
          <cell r="C37">
            <v>103</v>
          </cell>
          <cell r="D37">
            <v>82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30.833333333333332</v>
          </cell>
        </row>
        <row r="38">
          <cell r="A38" t="str">
            <v>Novfem- 178</v>
          </cell>
          <cell r="B38" t="str">
            <v>Brenda Yurley Echeverri Giraldo</v>
          </cell>
          <cell r="C38">
            <v>50</v>
          </cell>
          <cell r="D38">
            <v>49</v>
          </cell>
          <cell r="E38">
            <v>64</v>
          </cell>
          <cell r="F38">
            <v>79</v>
          </cell>
          <cell r="I38">
            <v>60.5</v>
          </cell>
        </row>
        <row r="39">
          <cell r="A39" t="str">
            <v>Novmas-244</v>
          </cell>
          <cell r="B39" t="str">
            <v>Camilo Zapata Ramirez</v>
          </cell>
          <cell r="C39">
            <v>85</v>
          </cell>
          <cell r="D39">
            <v>100</v>
          </cell>
          <cell r="E39">
            <v>0</v>
          </cell>
          <cell r="F39">
            <v>0</v>
          </cell>
          <cell r="I39">
            <v>46.25</v>
          </cell>
        </row>
        <row r="40">
          <cell r="A40" t="str">
            <v>Novmas-245</v>
          </cell>
          <cell r="B40" t="str">
            <v>Carlos Albeiro Castro Perez</v>
          </cell>
          <cell r="C40">
            <v>75</v>
          </cell>
          <cell r="D40">
            <v>85</v>
          </cell>
          <cell r="E40">
            <v>110</v>
          </cell>
          <cell r="F40">
            <v>94</v>
          </cell>
          <cell r="I40">
            <v>91</v>
          </cell>
        </row>
        <row r="41">
          <cell r="A41" t="str">
            <v>Novmas-280</v>
          </cell>
          <cell r="B41" t="str">
            <v>Carlos Andres Villa Betancur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I41">
            <v>0</v>
          </cell>
        </row>
        <row r="42">
          <cell r="A42" t="str">
            <v>Novmas-191</v>
          </cell>
          <cell r="B42" t="str">
            <v>Carlos Arturo Taborda Cardona</v>
          </cell>
          <cell r="C42">
            <v>82</v>
          </cell>
          <cell r="D42">
            <v>96</v>
          </cell>
          <cell r="E42">
            <v>0</v>
          </cell>
          <cell r="F42">
            <v>0</v>
          </cell>
          <cell r="G42">
            <v>71</v>
          </cell>
          <cell r="H42">
            <v>96</v>
          </cell>
          <cell r="I42">
            <v>57.5</v>
          </cell>
        </row>
        <row r="43">
          <cell r="A43" t="str">
            <v>Novmas-281</v>
          </cell>
          <cell r="B43" t="str">
            <v>Carlos Eduardo Benitez Sepulveda</v>
          </cell>
          <cell r="C43">
            <v>78</v>
          </cell>
          <cell r="D43">
            <v>79</v>
          </cell>
          <cell r="E43">
            <v>0</v>
          </cell>
          <cell r="F43">
            <v>0</v>
          </cell>
          <cell r="I43">
            <v>39.25</v>
          </cell>
        </row>
        <row r="44">
          <cell r="A44" t="str">
            <v>Novmas-204</v>
          </cell>
          <cell r="B44" t="str">
            <v>Carlos Enrique Arango</v>
          </cell>
          <cell r="C44">
            <v>93</v>
          </cell>
          <cell r="D44">
            <v>87</v>
          </cell>
          <cell r="E44">
            <v>75</v>
          </cell>
          <cell r="F44">
            <v>65</v>
          </cell>
          <cell r="G44">
            <v>83</v>
          </cell>
          <cell r="H44">
            <v>55</v>
          </cell>
          <cell r="I44">
            <v>76.333333333333329</v>
          </cell>
        </row>
        <row r="45">
          <cell r="A45" t="str">
            <v>Novmas-349</v>
          </cell>
          <cell r="B45" t="str">
            <v>Carlos Julio Arrieta Paternina</v>
          </cell>
          <cell r="C45">
            <v>80</v>
          </cell>
          <cell r="D45">
            <v>126</v>
          </cell>
          <cell r="E45">
            <v>71</v>
          </cell>
          <cell r="F45">
            <v>98</v>
          </cell>
          <cell r="I45">
            <v>93.75</v>
          </cell>
        </row>
        <row r="46">
          <cell r="A46" t="str">
            <v>Novmas-335</v>
          </cell>
          <cell r="B46" t="str">
            <v>Carlos Mario Hernandez Arcila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</row>
        <row r="47">
          <cell r="A47" t="str">
            <v>Novmas-233</v>
          </cell>
          <cell r="B47" t="str">
            <v>Carlos Mauricio Arango Cardona</v>
          </cell>
          <cell r="C47">
            <v>83</v>
          </cell>
          <cell r="D47">
            <v>116</v>
          </cell>
          <cell r="E47">
            <v>102</v>
          </cell>
          <cell r="F47">
            <v>89</v>
          </cell>
          <cell r="I47">
            <v>97.5</v>
          </cell>
        </row>
        <row r="48">
          <cell r="A48" t="str">
            <v>Novfem- 180</v>
          </cell>
          <cell r="B48" t="str">
            <v>Carolina Meza Rivera</v>
          </cell>
          <cell r="C48">
            <v>42</v>
          </cell>
          <cell r="D48">
            <v>91</v>
          </cell>
          <cell r="E48">
            <v>85</v>
          </cell>
          <cell r="F48">
            <v>75</v>
          </cell>
          <cell r="I48">
            <v>73.25</v>
          </cell>
        </row>
        <row r="49">
          <cell r="A49" t="str">
            <v>Novfem- 186</v>
          </cell>
          <cell r="B49" t="str">
            <v>Carolina Piza Torres</v>
          </cell>
          <cell r="C49">
            <v>0</v>
          </cell>
          <cell r="D49">
            <v>0</v>
          </cell>
          <cell r="E49">
            <v>71</v>
          </cell>
          <cell r="F49">
            <v>53</v>
          </cell>
          <cell r="I49">
            <v>31</v>
          </cell>
        </row>
        <row r="50">
          <cell r="A50" t="str">
            <v>Novfem- 144</v>
          </cell>
          <cell r="B50" t="str">
            <v>Catalina Andrea Mejia Zapata</v>
          </cell>
          <cell r="C50">
            <v>0</v>
          </cell>
          <cell r="D50">
            <v>0</v>
          </cell>
          <cell r="E50">
            <v>60</v>
          </cell>
          <cell r="F50">
            <v>0</v>
          </cell>
          <cell r="I50">
            <v>15</v>
          </cell>
        </row>
        <row r="51">
          <cell r="A51" t="str">
            <v>Novfem- 139</v>
          </cell>
          <cell r="B51" t="str">
            <v>Catalina Diaz Franco</v>
          </cell>
          <cell r="C51">
            <v>87</v>
          </cell>
          <cell r="D51">
            <v>77</v>
          </cell>
          <cell r="E51">
            <v>85</v>
          </cell>
          <cell r="F51">
            <v>111</v>
          </cell>
          <cell r="I51">
            <v>90</v>
          </cell>
        </row>
        <row r="52">
          <cell r="A52" t="str">
            <v>Novfem- 101</v>
          </cell>
          <cell r="B52" t="str">
            <v>Caterine Echavarria</v>
          </cell>
          <cell r="C52">
            <v>113</v>
          </cell>
          <cell r="D52">
            <v>115</v>
          </cell>
          <cell r="E52">
            <v>74</v>
          </cell>
          <cell r="F52">
            <v>70</v>
          </cell>
          <cell r="I52">
            <v>93</v>
          </cell>
        </row>
        <row r="53">
          <cell r="A53" t="str">
            <v>Novfem- 017</v>
          </cell>
          <cell r="B53" t="str">
            <v>Clara Ines Jimenes</v>
          </cell>
          <cell r="C53">
            <v>58</v>
          </cell>
          <cell r="D53">
            <v>84</v>
          </cell>
          <cell r="E53">
            <v>72</v>
          </cell>
          <cell r="F53">
            <v>85</v>
          </cell>
          <cell r="G53">
            <v>82</v>
          </cell>
          <cell r="H53">
            <v>80</v>
          </cell>
          <cell r="I53">
            <v>76.833333333333329</v>
          </cell>
        </row>
        <row r="54">
          <cell r="A54" t="str">
            <v>Novfem- 029</v>
          </cell>
          <cell r="B54" t="str">
            <v>Claudia Janeth Valencia Mejia</v>
          </cell>
          <cell r="C54">
            <v>0</v>
          </cell>
          <cell r="D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Novfem- 176</v>
          </cell>
          <cell r="B55" t="str">
            <v>Claudia Milena Alvarez Granda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I55">
            <v>0</v>
          </cell>
        </row>
        <row r="56">
          <cell r="A56" t="str">
            <v>Novfem- 118</v>
          </cell>
          <cell r="B56" t="str">
            <v>Claudia Patricia Isaza Cruz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I56">
            <v>0</v>
          </cell>
        </row>
        <row r="57">
          <cell r="A57" t="str">
            <v>Novmas-282</v>
          </cell>
          <cell r="B57" t="str">
            <v>Cristian David Sierra Marin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</row>
        <row r="58">
          <cell r="A58" t="str">
            <v>Novmas-192</v>
          </cell>
          <cell r="B58" t="str">
            <v>Dario Arbey Quinayas Gomez</v>
          </cell>
          <cell r="C58">
            <v>112</v>
          </cell>
          <cell r="D58">
            <v>78</v>
          </cell>
          <cell r="E58">
            <v>116</v>
          </cell>
          <cell r="F58">
            <v>94</v>
          </cell>
          <cell r="G58">
            <v>0</v>
          </cell>
          <cell r="H58">
            <v>0</v>
          </cell>
          <cell r="I58">
            <v>66.666666666666671</v>
          </cell>
        </row>
        <row r="59">
          <cell r="A59" t="str">
            <v>Novmas-283</v>
          </cell>
          <cell r="B59" t="str">
            <v>Dario Ricaurte Peña</v>
          </cell>
          <cell r="C59">
            <v>98</v>
          </cell>
          <cell r="D59">
            <v>124</v>
          </cell>
          <cell r="E59">
            <v>114</v>
          </cell>
          <cell r="F59">
            <v>152</v>
          </cell>
          <cell r="I59">
            <v>122</v>
          </cell>
        </row>
        <row r="60">
          <cell r="A60" t="str">
            <v>Novmas-217</v>
          </cell>
          <cell r="B60" t="str">
            <v>David Alexander Bedoya Llano</v>
          </cell>
          <cell r="C60">
            <v>0</v>
          </cell>
          <cell r="D60">
            <v>0</v>
          </cell>
          <cell r="E60">
            <v>79</v>
          </cell>
          <cell r="F60">
            <v>102</v>
          </cell>
          <cell r="G60">
            <v>84</v>
          </cell>
          <cell r="H60">
            <v>84</v>
          </cell>
          <cell r="I60">
            <v>58.166666666666664</v>
          </cell>
        </row>
        <row r="61">
          <cell r="A61" t="str">
            <v>Novmas-284</v>
          </cell>
          <cell r="B61" t="str">
            <v>David Perez Londoño</v>
          </cell>
          <cell r="C61">
            <v>140</v>
          </cell>
          <cell r="D61">
            <v>164</v>
          </cell>
          <cell r="E61">
            <v>126</v>
          </cell>
          <cell r="F61">
            <v>138</v>
          </cell>
          <cell r="I61">
            <v>142</v>
          </cell>
        </row>
        <row r="62">
          <cell r="A62" t="str">
            <v>Novfem- 152</v>
          </cell>
          <cell r="B62" t="str">
            <v>Dayana Ruiz Ruge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</row>
        <row r="63">
          <cell r="A63" t="str">
            <v>Novfem- 140</v>
          </cell>
          <cell r="B63" t="str">
            <v>Deissy Carolina Jaramillo Moreno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</row>
        <row r="64">
          <cell r="A64" t="str">
            <v>Novfem- 060</v>
          </cell>
          <cell r="B64" t="str">
            <v>Diana Gisela Jimenez Cuervo</v>
          </cell>
          <cell r="C64">
            <v>37</v>
          </cell>
          <cell r="D64">
            <v>57</v>
          </cell>
          <cell r="E64">
            <v>61</v>
          </cell>
          <cell r="F64">
            <v>63</v>
          </cell>
          <cell r="G64">
            <v>0</v>
          </cell>
          <cell r="H64">
            <v>0</v>
          </cell>
          <cell r="I64">
            <v>36.333333333333336</v>
          </cell>
        </row>
        <row r="65">
          <cell r="A65" t="str">
            <v>Novfem- 090</v>
          </cell>
          <cell r="B65" t="str">
            <v>Diana Lucia Uribe Cano</v>
          </cell>
          <cell r="C65">
            <v>78</v>
          </cell>
          <cell r="D65">
            <v>84</v>
          </cell>
          <cell r="E65">
            <v>87</v>
          </cell>
          <cell r="F65">
            <v>100</v>
          </cell>
          <cell r="I65">
            <v>87.25</v>
          </cell>
        </row>
        <row r="66">
          <cell r="A66" t="str">
            <v>Novfem- 120</v>
          </cell>
          <cell r="B66" t="str">
            <v>Diana Marcela Londoño Agudelo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</row>
        <row r="67">
          <cell r="A67" t="str">
            <v>Novfem- 147</v>
          </cell>
          <cell r="B67" t="str">
            <v>Diana Milena Cardenas Henao</v>
          </cell>
          <cell r="C67">
            <v>48</v>
          </cell>
          <cell r="D67">
            <v>53</v>
          </cell>
          <cell r="E67">
            <v>81</v>
          </cell>
          <cell r="F67">
            <v>86</v>
          </cell>
          <cell r="I67">
            <v>67</v>
          </cell>
        </row>
        <row r="68">
          <cell r="A68" t="str">
            <v>Novfem- 071</v>
          </cell>
          <cell r="B68" t="str">
            <v>Diana Paola Jaramillo Diaz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79</v>
          </cell>
          <cell r="H68">
            <v>63</v>
          </cell>
          <cell r="I68">
            <v>23.666666666666668</v>
          </cell>
        </row>
        <row r="69">
          <cell r="A69" t="str">
            <v>Novfem- 042</v>
          </cell>
          <cell r="B69" t="str">
            <v xml:space="preserve">Diana Yuliet Sanchez Rivera </v>
          </cell>
          <cell r="C69">
            <v>100</v>
          </cell>
          <cell r="D69">
            <v>114</v>
          </cell>
          <cell r="E69">
            <v>0</v>
          </cell>
          <cell r="F69">
            <v>0</v>
          </cell>
          <cell r="G69">
            <v>136</v>
          </cell>
          <cell r="H69">
            <v>112</v>
          </cell>
          <cell r="I69">
            <v>77</v>
          </cell>
        </row>
        <row r="70">
          <cell r="A70" t="str">
            <v>Novmas-285</v>
          </cell>
          <cell r="B70" t="str">
            <v>Diego Alejandro Navas Roldan</v>
          </cell>
          <cell r="C70">
            <v>71</v>
          </cell>
          <cell r="D70">
            <v>105</v>
          </cell>
          <cell r="E70">
            <v>119</v>
          </cell>
          <cell r="F70">
            <v>116</v>
          </cell>
          <cell r="I70">
            <v>102.75</v>
          </cell>
        </row>
        <row r="71">
          <cell r="A71" t="str">
            <v>Novmas-286</v>
          </cell>
          <cell r="B71" t="str">
            <v>Diego Alejandro Silva Rua</v>
          </cell>
          <cell r="C71">
            <v>0</v>
          </cell>
          <cell r="D71">
            <v>0</v>
          </cell>
          <cell r="E71">
            <v>70</v>
          </cell>
          <cell r="F71">
            <v>88</v>
          </cell>
          <cell r="I71">
            <v>39.5</v>
          </cell>
        </row>
        <row r="72">
          <cell r="A72" t="str">
            <v>Novmas-246</v>
          </cell>
          <cell r="B72" t="str">
            <v>Diego Alfonso Munoz Munoz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I72">
            <v>0</v>
          </cell>
        </row>
        <row r="73">
          <cell r="A73" t="str">
            <v>Novmas-287</v>
          </cell>
          <cell r="B73" t="str">
            <v>Diego Leon Jaramillo Hernandez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I73">
            <v>0</v>
          </cell>
        </row>
        <row r="74">
          <cell r="A74" t="str">
            <v>Novmas-288</v>
          </cell>
          <cell r="B74" t="str">
            <v>Diego Zapata Ramirez</v>
          </cell>
          <cell r="C74">
            <v>117</v>
          </cell>
          <cell r="D74">
            <v>120</v>
          </cell>
          <cell r="E74">
            <v>85</v>
          </cell>
          <cell r="F74">
            <v>85</v>
          </cell>
          <cell r="I74">
            <v>101.75</v>
          </cell>
        </row>
        <row r="75">
          <cell r="A75" t="str">
            <v>Novfem- 014</v>
          </cell>
          <cell r="B75" t="str">
            <v>Dolly Montoya Isaza</v>
          </cell>
          <cell r="C75">
            <v>89</v>
          </cell>
          <cell r="D75">
            <v>72</v>
          </cell>
          <cell r="E75">
            <v>80</v>
          </cell>
          <cell r="F75">
            <v>58</v>
          </cell>
          <cell r="G75">
            <v>75</v>
          </cell>
          <cell r="H75">
            <v>50</v>
          </cell>
          <cell r="I75">
            <v>70.666666666666671</v>
          </cell>
        </row>
        <row r="76">
          <cell r="A76" t="str">
            <v>Novfem- 084</v>
          </cell>
          <cell r="B76" t="str">
            <v>Dora Lucia Muñoz Valencia</v>
          </cell>
          <cell r="C76">
            <v>0</v>
          </cell>
          <cell r="D76">
            <v>0</v>
          </cell>
          <cell r="E76">
            <v>69</v>
          </cell>
          <cell r="F76">
            <v>52</v>
          </cell>
          <cell r="I76">
            <v>30.25</v>
          </cell>
        </row>
        <row r="77">
          <cell r="A77" t="str">
            <v>Novfem- 050</v>
          </cell>
          <cell r="B77" t="str">
            <v>Doris Helena Aristizabal Rios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Novfem- 160</v>
          </cell>
          <cell r="B78" t="str">
            <v>Doris Serrano Gonzalez</v>
          </cell>
          <cell r="C78">
            <v>88</v>
          </cell>
          <cell r="D78">
            <v>114</v>
          </cell>
          <cell r="E78">
            <v>104</v>
          </cell>
          <cell r="F78">
            <v>91</v>
          </cell>
          <cell r="I78">
            <v>99.25</v>
          </cell>
        </row>
        <row r="79">
          <cell r="A79" t="str">
            <v>Novmas-289</v>
          </cell>
          <cell r="B79" t="str">
            <v>Eddier Alexander Cardenas Mondragon</v>
          </cell>
          <cell r="C79">
            <v>72</v>
          </cell>
          <cell r="D79">
            <v>80</v>
          </cell>
          <cell r="E79">
            <v>70</v>
          </cell>
          <cell r="F79">
            <v>107</v>
          </cell>
          <cell r="I79">
            <v>82.25</v>
          </cell>
        </row>
        <row r="80">
          <cell r="A80" t="str">
            <v>Novmas-242</v>
          </cell>
          <cell r="B80" t="str">
            <v>Edgar De Jesus Espinal Monsalve</v>
          </cell>
          <cell r="C80">
            <v>113</v>
          </cell>
          <cell r="D80">
            <v>80</v>
          </cell>
          <cell r="E80">
            <v>94</v>
          </cell>
          <cell r="F80">
            <v>125</v>
          </cell>
          <cell r="I80">
            <v>103</v>
          </cell>
        </row>
        <row r="81">
          <cell r="A81" t="str">
            <v>Novfem- 046</v>
          </cell>
          <cell r="B81" t="str">
            <v>Edith Villa Tabares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81</v>
          </cell>
          <cell r="H81">
            <v>67</v>
          </cell>
          <cell r="I81">
            <v>24.666666666666668</v>
          </cell>
        </row>
        <row r="82">
          <cell r="A82" t="str">
            <v>Novfem- 089</v>
          </cell>
          <cell r="B82" t="str">
            <v>Edna Maritza Mendivelso Alvarado</v>
          </cell>
          <cell r="C82">
            <v>91</v>
          </cell>
          <cell r="D82">
            <v>48</v>
          </cell>
          <cell r="E82">
            <v>54</v>
          </cell>
          <cell r="F82">
            <v>95</v>
          </cell>
          <cell r="I82">
            <v>72</v>
          </cell>
        </row>
        <row r="83">
          <cell r="A83" t="str">
            <v>Novmas-208</v>
          </cell>
          <cell r="B83" t="str">
            <v>Edwin Alberto Echeverri Patino</v>
          </cell>
          <cell r="C83">
            <v>115</v>
          </cell>
          <cell r="D83">
            <v>100</v>
          </cell>
          <cell r="E83">
            <v>128</v>
          </cell>
          <cell r="F83">
            <v>118</v>
          </cell>
          <cell r="G83">
            <v>76</v>
          </cell>
          <cell r="H83">
            <v>88</v>
          </cell>
          <cell r="I83">
            <v>104.16666666666667</v>
          </cell>
        </row>
        <row r="84">
          <cell r="A84" t="str">
            <v>Novmas-290</v>
          </cell>
          <cell r="B84" t="str">
            <v>Edwin Alejandro Bernal Cortes</v>
          </cell>
          <cell r="C84">
            <v>91</v>
          </cell>
          <cell r="D84">
            <v>105</v>
          </cell>
          <cell r="E84">
            <v>72</v>
          </cell>
          <cell r="F84">
            <v>114</v>
          </cell>
          <cell r="I84">
            <v>95.5</v>
          </cell>
        </row>
        <row r="85">
          <cell r="A85" t="str">
            <v>Novmas-247</v>
          </cell>
          <cell r="B85" t="str">
            <v>Efren Eugenio Valencia Martinez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I85">
            <v>0</v>
          </cell>
        </row>
        <row r="86">
          <cell r="A86" t="str">
            <v>Novfem- 055</v>
          </cell>
          <cell r="B86" t="str">
            <v>Eliana Enith Henao Cardona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Novfem- 179</v>
          </cell>
          <cell r="B87" t="str">
            <v>Eliana Maria Ruiz Meneses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I87">
            <v>0</v>
          </cell>
        </row>
        <row r="88">
          <cell r="A88" t="str">
            <v>Novfem- 086</v>
          </cell>
          <cell r="B88" t="str">
            <v>Elizabeth Meneses Morales</v>
          </cell>
          <cell r="C88">
            <v>62</v>
          </cell>
          <cell r="D88">
            <v>81</v>
          </cell>
          <cell r="E88">
            <v>73</v>
          </cell>
          <cell r="F88">
            <v>67</v>
          </cell>
          <cell r="I88">
            <v>70.75</v>
          </cell>
        </row>
        <row r="89">
          <cell r="A89" t="str">
            <v>Novfem- 104</v>
          </cell>
          <cell r="B89" t="str">
            <v>Elizabeth Orozco Ovadia</v>
          </cell>
          <cell r="C89">
            <v>28</v>
          </cell>
          <cell r="D89">
            <v>51</v>
          </cell>
          <cell r="E89">
            <v>31</v>
          </cell>
          <cell r="F89">
            <v>50</v>
          </cell>
          <cell r="I89">
            <v>40</v>
          </cell>
        </row>
        <row r="90">
          <cell r="A90" t="str">
            <v>Novmas-198</v>
          </cell>
          <cell r="B90" t="str">
            <v>Elkin Dario Mejia Garcia</v>
          </cell>
          <cell r="C90">
            <v>118</v>
          </cell>
          <cell r="D90">
            <v>87</v>
          </cell>
          <cell r="E90">
            <v>114</v>
          </cell>
          <cell r="F90">
            <v>152</v>
          </cell>
          <cell r="G90">
            <v>103</v>
          </cell>
          <cell r="H90">
            <v>120</v>
          </cell>
          <cell r="I90">
            <v>115.66666666666667</v>
          </cell>
        </row>
        <row r="91">
          <cell r="A91" t="str">
            <v>Novmas-352</v>
          </cell>
          <cell r="B91" t="str">
            <v>Elkin De Jesus Bedoya Espinosa</v>
          </cell>
          <cell r="C91">
            <v>112</v>
          </cell>
          <cell r="D91">
            <v>122</v>
          </cell>
          <cell r="E91">
            <v>108</v>
          </cell>
          <cell r="F91">
            <v>164</v>
          </cell>
          <cell r="I91">
            <v>126.5</v>
          </cell>
        </row>
        <row r="92">
          <cell r="A92" t="str">
            <v>Novmas-291</v>
          </cell>
          <cell r="B92" t="str">
            <v>Elkin De Jesus Cardona Blandon</v>
          </cell>
          <cell r="C92">
            <v>131</v>
          </cell>
          <cell r="D92">
            <v>98</v>
          </cell>
          <cell r="E92">
            <v>100</v>
          </cell>
          <cell r="F92">
            <v>121</v>
          </cell>
          <cell r="I92">
            <v>112.5</v>
          </cell>
        </row>
        <row r="93">
          <cell r="A93" t="str">
            <v>Novmas-248</v>
          </cell>
          <cell r="B93" t="str">
            <v>Elman Alexander Avendano Rua</v>
          </cell>
          <cell r="C93">
            <v>132</v>
          </cell>
          <cell r="D93">
            <v>104</v>
          </cell>
          <cell r="E93">
            <v>99</v>
          </cell>
          <cell r="F93">
            <v>97</v>
          </cell>
          <cell r="I93">
            <v>108</v>
          </cell>
        </row>
        <row r="94">
          <cell r="A94" t="str">
            <v>Novmas-321</v>
          </cell>
          <cell r="B94" t="str">
            <v>Elmer Hernando Rincon Gomez</v>
          </cell>
          <cell r="C94">
            <v>0</v>
          </cell>
          <cell r="D94">
            <v>0</v>
          </cell>
          <cell r="E94">
            <v>104</v>
          </cell>
          <cell r="F94">
            <v>102</v>
          </cell>
          <cell r="I94">
            <v>51.5</v>
          </cell>
        </row>
        <row r="95">
          <cell r="A95" t="str">
            <v>Novmas-336</v>
          </cell>
          <cell r="B95" t="str">
            <v>Elmer Muñoz Salazar</v>
          </cell>
          <cell r="C95">
            <v>112</v>
          </cell>
          <cell r="D95">
            <v>81</v>
          </cell>
          <cell r="E95">
            <v>161</v>
          </cell>
          <cell r="F95">
            <v>96</v>
          </cell>
          <cell r="I95">
            <v>112.5</v>
          </cell>
        </row>
        <row r="96">
          <cell r="A96" t="str">
            <v>Novfem- 188</v>
          </cell>
          <cell r="B96" t="str">
            <v>Elsa Millerlay Cano Foronda</v>
          </cell>
          <cell r="C96">
            <v>80</v>
          </cell>
          <cell r="D96">
            <v>77</v>
          </cell>
          <cell r="E96">
            <v>87</v>
          </cell>
          <cell r="F96">
            <v>88</v>
          </cell>
          <cell r="I96">
            <v>83</v>
          </cell>
        </row>
        <row r="97">
          <cell r="A97" t="str">
            <v>Novmas-269</v>
          </cell>
          <cell r="B97" t="str">
            <v>Emilio Antonio Robles Brito</v>
          </cell>
          <cell r="C97">
            <v>97</v>
          </cell>
          <cell r="D97">
            <v>92</v>
          </cell>
          <cell r="E97">
            <v>83</v>
          </cell>
          <cell r="F97">
            <v>121</v>
          </cell>
          <cell r="I97">
            <v>98.25</v>
          </cell>
        </row>
        <row r="98">
          <cell r="A98" t="str">
            <v>Novfem- 057</v>
          </cell>
          <cell r="B98" t="str">
            <v>Erica Alejandra Gallego Quintero</v>
          </cell>
          <cell r="C98">
            <v>57</v>
          </cell>
          <cell r="D98">
            <v>78</v>
          </cell>
          <cell r="E98">
            <v>89</v>
          </cell>
          <cell r="F98">
            <v>85</v>
          </cell>
          <cell r="G98">
            <v>78</v>
          </cell>
          <cell r="H98">
            <v>49</v>
          </cell>
          <cell r="I98">
            <v>72.666666666666671</v>
          </cell>
        </row>
        <row r="99">
          <cell r="A99" t="str">
            <v>Novfem- 098</v>
          </cell>
          <cell r="B99" t="str">
            <v>Erica Evidalia Fernandez Velez</v>
          </cell>
          <cell r="C99">
            <v>86</v>
          </cell>
          <cell r="D99">
            <v>91</v>
          </cell>
          <cell r="E99">
            <v>96</v>
          </cell>
          <cell r="F99">
            <v>85</v>
          </cell>
          <cell r="I99">
            <v>89.5</v>
          </cell>
        </row>
        <row r="100">
          <cell r="A100" t="str">
            <v>Novfem- 076</v>
          </cell>
          <cell r="B100" t="str">
            <v>Erica Jazmin Ramirez Perez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</row>
        <row r="101">
          <cell r="A101" t="str">
            <v>Novfem- 009</v>
          </cell>
          <cell r="B101" t="str">
            <v>Erika Bustamante Monsalve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Novfem- 056</v>
          </cell>
          <cell r="B102" t="str">
            <v>Erika Orozco Ospina</v>
          </cell>
          <cell r="C102">
            <v>82</v>
          </cell>
          <cell r="D102">
            <v>45</v>
          </cell>
          <cell r="E102">
            <v>92</v>
          </cell>
          <cell r="F102">
            <v>45</v>
          </cell>
          <cell r="G102">
            <v>43</v>
          </cell>
          <cell r="H102">
            <v>99</v>
          </cell>
          <cell r="I102">
            <v>67.666666666666671</v>
          </cell>
        </row>
        <row r="103">
          <cell r="A103" t="str">
            <v>Novmas-249</v>
          </cell>
          <cell r="B103" t="str">
            <v>Ernesto Carrillo Torres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Novmas-265</v>
          </cell>
          <cell r="B104" t="str">
            <v>Eucario De Jesus Mejia Jaramillo</v>
          </cell>
          <cell r="C104">
            <v>73</v>
          </cell>
          <cell r="D104">
            <v>95</v>
          </cell>
          <cell r="E104">
            <v>87</v>
          </cell>
          <cell r="F104">
            <v>109</v>
          </cell>
        </row>
        <row r="105">
          <cell r="A105" t="str">
            <v>Novmas-250</v>
          </cell>
          <cell r="B105" t="str">
            <v>Fabio De Jesus Lopez Munoz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 t="str">
            <v>Novmas-199</v>
          </cell>
          <cell r="B106" t="str">
            <v>Felipe Ospina Uribe</v>
          </cell>
          <cell r="C106">
            <v>105</v>
          </cell>
          <cell r="D106">
            <v>99</v>
          </cell>
          <cell r="E106">
            <v>101</v>
          </cell>
          <cell r="F106">
            <v>73</v>
          </cell>
          <cell r="G106">
            <v>0</v>
          </cell>
          <cell r="H106">
            <v>0</v>
          </cell>
        </row>
        <row r="107">
          <cell r="A107" t="str">
            <v>Novmas-292</v>
          </cell>
          <cell r="B107" t="str">
            <v>Felix Augusto Rios Granados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Novmas-337</v>
          </cell>
          <cell r="B108" t="str">
            <v>Ferney Alberto Rincon Gallego</v>
          </cell>
          <cell r="C108">
            <v>105</v>
          </cell>
          <cell r="D108">
            <v>93</v>
          </cell>
          <cell r="E108">
            <v>105</v>
          </cell>
          <cell r="F108">
            <v>143</v>
          </cell>
        </row>
        <row r="109">
          <cell r="A109" t="str">
            <v>Novmas-251</v>
          </cell>
          <cell r="B109" t="str">
            <v>Flavio Agudelo Quinchia</v>
          </cell>
          <cell r="C109">
            <v>115</v>
          </cell>
          <cell r="D109">
            <v>103</v>
          </cell>
          <cell r="E109">
            <v>0</v>
          </cell>
          <cell r="F109">
            <v>0</v>
          </cell>
        </row>
        <row r="110">
          <cell r="A110" t="str">
            <v>Novfem- 114</v>
          </cell>
          <cell r="B110" t="str">
            <v>Flor Maria Vargas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Novfem- 103</v>
          </cell>
          <cell r="B111" t="str">
            <v>Flor Yolanda Ramirez Tique</v>
          </cell>
          <cell r="C111">
            <v>105</v>
          </cell>
          <cell r="D111">
            <v>64</v>
          </cell>
          <cell r="E111">
            <v>110</v>
          </cell>
          <cell r="F111">
            <v>82</v>
          </cell>
        </row>
        <row r="112">
          <cell r="A112" t="str">
            <v>Novfem- 156</v>
          </cell>
          <cell r="B112" t="str">
            <v>Franci Yazmin Turriago Sanchez</v>
          </cell>
          <cell r="C112">
            <v>73</v>
          </cell>
          <cell r="D112">
            <v>67</v>
          </cell>
          <cell r="E112">
            <v>0</v>
          </cell>
          <cell r="F112">
            <v>0</v>
          </cell>
        </row>
        <row r="113">
          <cell r="A113" t="str">
            <v>Novmas-338</v>
          </cell>
          <cell r="B113" t="str">
            <v>Freddy Orlando Romero Lujan</v>
          </cell>
          <cell r="C113">
            <v>85</v>
          </cell>
          <cell r="D113">
            <v>73</v>
          </cell>
          <cell r="E113">
            <v>72</v>
          </cell>
          <cell r="F113">
            <v>92</v>
          </cell>
        </row>
        <row r="114">
          <cell r="A114" t="str">
            <v>Novmas-252</v>
          </cell>
          <cell r="B114" t="str">
            <v>Gabriel Aurelio Zapata Pelaez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Novmas-293</v>
          </cell>
          <cell r="B115" t="str">
            <v>Gabriel Jaime Valderrama Torres</v>
          </cell>
          <cell r="C115">
            <v>107</v>
          </cell>
          <cell r="D115">
            <v>106</v>
          </cell>
          <cell r="E115">
            <v>118</v>
          </cell>
          <cell r="F115">
            <v>105</v>
          </cell>
        </row>
        <row r="116">
          <cell r="A116" t="str">
            <v>Novmas-234</v>
          </cell>
          <cell r="B116" t="str">
            <v>Geovanny Andres Gomez Jaramillo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Novfem- 015</v>
          </cell>
          <cell r="B117" t="str">
            <v>Gladys E Garcia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 t="str">
            <v>Novfem- 096</v>
          </cell>
          <cell r="B118" t="str">
            <v>Gloria Amparo Lopez Lopera</v>
          </cell>
          <cell r="C118">
            <v>51</v>
          </cell>
          <cell r="D118">
            <v>26</v>
          </cell>
          <cell r="E118">
            <v>59</v>
          </cell>
          <cell r="F118">
            <v>88</v>
          </cell>
        </row>
        <row r="119">
          <cell r="A119" t="str">
            <v>Novfem- 189</v>
          </cell>
          <cell r="B119" t="str">
            <v>Gloria Cecilia Arboleda Giraldo</v>
          </cell>
          <cell r="C119">
            <v>83</v>
          </cell>
          <cell r="D119">
            <v>69</v>
          </cell>
          <cell r="E119">
            <v>75</v>
          </cell>
          <cell r="F119">
            <v>70</v>
          </cell>
        </row>
        <row r="120">
          <cell r="A120" t="str">
            <v>Novfem- 092</v>
          </cell>
          <cell r="B120" t="str">
            <v>Gloria Helena Montoya Sierra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Novfem- 123</v>
          </cell>
          <cell r="B121" t="str">
            <v>Gloria Helena Valencia Henao</v>
          </cell>
          <cell r="C121">
            <v>42</v>
          </cell>
          <cell r="D121">
            <v>58</v>
          </cell>
          <cell r="E121">
            <v>83</v>
          </cell>
          <cell r="F121">
            <v>47</v>
          </cell>
        </row>
        <row r="122">
          <cell r="A122" t="str">
            <v>Novfem- 122</v>
          </cell>
          <cell r="B122" t="str">
            <v>Gloria Isabel Montoya Barato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Novfem- 008</v>
          </cell>
          <cell r="B123" t="str">
            <v>Gloria Luz Mora David</v>
          </cell>
          <cell r="C123">
            <v>76</v>
          </cell>
          <cell r="D123">
            <v>81</v>
          </cell>
          <cell r="E123">
            <v>109</v>
          </cell>
          <cell r="F123">
            <v>130</v>
          </cell>
          <cell r="G123">
            <v>82</v>
          </cell>
          <cell r="H123">
            <v>71</v>
          </cell>
        </row>
        <row r="124">
          <cell r="A124" t="str">
            <v>Novfem- 119</v>
          </cell>
          <cell r="B124" t="str">
            <v>Gloria Maria Montoya Muriel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Novfem- 078</v>
          </cell>
          <cell r="B125" t="str">
            <v>Gloria Maria Perez Buritica</v>
          </cell>
          <cell r="C125">
            <v>118</v>
          </cell>
          <cell r="D125">
            <v>76</v>
          </cell>
          <cell r="E125">
            <v>84</v>
          </cell>
          <cell r="F125">
            <v>115</v>
          </cell>
        </row>
        <row r="126">
          <cell r="A126" t="str">
            <v>Novfem- 128</v>
          </cell>
          <cell r="B126" t="str">
            <v>Gloria Patricia Cuervo Bedoya</v>
          </cell>
          <cell r="C126">
            <v>89</v>
          </cell>
          <cell r="D126">
            <v>61</v>
          </cell>
          <cell r="E126">
            <v>68</v>
          </cell>
          <cell r="F126">
            <v>60</v>
          </cell>
        </row>
        <row r="127">
          <cell r="A127" t="str">
            <v>Novfem- 083</v>
          </cell>
          <cell r="B127" t="str">
            <v>Gloria Patricia Garcia Arcila</v>
          </cell>
          <cell r="C127">
            <v>120</v>
          </cell>
          <cell r="D127">
            <v>116</v>
          </cell>
          <cell r="E127">
            <v>87</v>
          </cell>
          <cell r="F127">
            <v>81</v>
          </cell>
        </row>
        <row r="128">
          <cell r="A128" t="str">
            <v>Novmas-327</v>
          </cell>
          <cell r="B128" t="str">
            <v>Gustavo Adolfo Cano Martinez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Novmas-253</v>
          </cell>
          <cell r="B129" t="str">
            <v>Hector Emilio Corrales Agudelo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Novmas-322</v>
          </cell>
          <cell r="B130" t="str">
            <v>Henry Alberto Ospina Ochoa</v>
          </cell>
          <cell r="C130">
            <v>0</v>
          </cell>
          <cell r="D130">
            <v>0</v>
          </cell>
          <cell r="E130">
            <v>112</v>
          </cell>
          <cell r="F130">
            <v>117</v>
          </cell>
        </row>
        <row r="131">
          <cell r="A131" t="str">
            <v>Novfem- 175</v>
          </cell>
          <cell r="B131" t="str">
            <v>Hilda Sofia Gomez Munera</v>
          </cell>
          <cell r="C131">
            <v>62</v>
          </cell>
          <cell r="D131">
            <v>71</v>
          </cell>
          <cell r="E131">
            <v>74</v>
          </cell>
          <cell r="F131">
            <v>91</v>
          </cell>
        </row>
        <row r="132">
          <cell r="A132" t="str">
            <v>Novmas-294</v>
          </cell>
          <cell r="B132" t="str">
            <v>Hugo Alberto Vergara Ortega</v>
          </cell>
          <cell r="C132">
            <v>92</v>
          </cell>
          <cell r="D132">
            <v>77</v>
          </cell>
          <cell r="E132">
            <v>72</v>
          </cell>
          <cell r="F132">
            <v>92</v>
          </cell>
        </row>
        <row r="133">
          <cell r="A133" t="str">
            <v>Novmas-254</v>
          </cell>
          <cell r="B133" t="str">
            <v>Hugo De Jesus Salazar Villa</v>
          </cell>
          <cell r="C133">
            <v>97</v>
          </cell>
          <cell r="D133">
            <v>84</v>
          </cell>
          <cell r="E133">
            <v>94</v>
          </cell>
          <cell r="F133">
            <v>84</v>
          </cell>
        </row>
        <row r="134">
          <cell r="A134" t="str">
            <v>Novfem- 168</v>
          </cell>
          <cell r="B134" t="str">
            <v>Ines Ayde Escobar Quiroz</v>
          </cell>
          <cell r="C134">
            <v>0</v>
          </cell>
          <cell r="D134">
            <v>0</v>
          </cell>
          <cell r="E134">
            <v>96</v>
          </cell>
          <cell r="F134">
            <v>97</v>
          </cell>
        </row>
        <row r="135">
          <cell r="A135" t="str">
            <v>Novfem- 105</v>
          </cell>
          <cell r="B135" t="str">
            <v>Isabel Cristina Campo Hernandez</v>
          </cell>
          <cell r="C135">
            <v>94</v>
          </cell>
          <cell r="D135">
            <v>87</v>
          </cell>
          <cell r="E135">
            <v>94</v>
          </cell>
          <cell r="F135">
            <v>100</v>
          </cell>
        </row>
        <row r="136">
          <cell r="A136" t="str">
            <v>Novfem- 063</v>
          </cell>
          <cell r="B136" t="str">
            <v>Isabel Cristina Sanchez Velez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39</v>
          </cell>
          <cell r="H136">
            <v>70</v>
          </cell>
        </row>
        <row r="137">
          <cell r="A137" t="str">
            <v>Novfem- 035</v>
          </cell>
          <cell r="B137" t="str">
            <v>Isabel Cristina Taborda Ochoa</v>
          </cell>
          <cell r="C137">
            <v>104</v>
          </cell>
          <cell r="D137">
            <v>63</v>
          </cell>
          <cell r="E137">
            <v>96</v>
          </cell>
          <cell r="F137">
            <v>62</v>
          </cell>
          <cell r="G137">
            <v>55</v>
          </cell>
          <cell r="H137">
            <v>64</v>
          </cell>
        </row>
        <row r="138">
          <cell r="A138" t="str">
            <v>Novfem- 127</v>
          </cell>
          <cell r="B138" t="str">
            <v>Italia Milena Mesa Gallego</v>
          </cell>
          <cell r="C138">
            <v>103</v>
          </cell>
          <cell r="D138">
            <v>79</v>
          </cell>
          <cell r="E138">
            <v>96</v>
          </cell>
          <cell r="F138">
            <v>101</v>
          </cell>
        </row>
        <row r="139">
          <cell r="A139" t="str">
            <v>Novmas-235</v>
          </cell>
          <cell r="B139" t="str">
            <v>Ivan Mauricio Salazar Echeverry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 t="str">
            <v>Novfem- 033</v>
          </cell>
          <cell r="B140" t="str">
            <v>Jackeline Maria Gomez Lopez</v>
          </cell>
          <cell r="C140">
            <v>82</v>
          </cell>
          <cell r="D140">
            <v>120</v>
          </cell>
          <cell r="E140">
            <v>151</v>
          </cell>
          <cell r="F140">
            <v>87</v>
          </cell>
          <cell r="G140">
            <v>0</v>
          </cell>
          <cell r="H140">
            <v>0</v>
          </cell>
        </row>
        <row r="141">
          <cell r="A141" t="str">
            <v>Novmas-255</v>
          </cell>
          <cell r="B141" t="str">
            <v>Jader Elias Ricardo Florez</v>
          </cell>
          <cell r="C141">
            <v>74</v>
          </cell>
          <cell r="D141">
            <v>108</v>
          </cell>
          <cell r="E141">
            <v>104</v>
          </cell>
          <cell r="F141">
            <v>95</v>
          </cell>
        </row>
        <row r="142">
          <cell r="A142" t="str">
            <v>Novmas-200</v>
          </cell>
          <cell r="B142" t="str">
            <v>Jaer Augusto Jaramillo Rodriguez</v>
          </cell>
          <cell r="C142">
            <v>109</v>
          </cell>
          <cell r="D142">
            <v>77</v>
          </cell>
          <cell r="E142">
            <v>99</v>
          </cell>
          <cell r="F142">
            <v>105</v>
          </cell>
          <cell r="G142">
            <v>137</v>
          </cell>
          <cell r="H142">
            <v>130</v>
          </cell>
        </row>
        <row r="143">
          <cell r="A143" t="str">
            <v>Novmas-227</v>
          </cell>
          <cell r="B143" t="str">
            <v>Jahir Alejandro Giraldo Giraldo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73</v>
          </cell>
          <cell r="H143">
            <v>66</v>
          </cell>
        </row>
        <row r="144">
          <cell r="A144" t="str">
            <v>Novmas-339</v>
          </cell>
          <cell r="B144" t="str">
            <v>Jairo Alberto Henao Correa</v>
          </cell>
          <cell r="C144">
            <v>118</v>
          </cell>
          <cell r="D144">
            <v>88</v>
          </cell>
          <cell r="E144">
            <v>0</v>
          </cell>
          <cell r="F144">
            <v>0</v>
          </cell>
        </row>
        <row r="145">
          <cell r="A145" t="str">
            <v>Novmas-295</v>
          </cell>
          <cell r="B145" t="str">
            <v>Jairo Alonso Bonilla Ossa</v>
          </cell>
          <cell r="C145">
            <v>0</v>
          </cell>
          <cell r="D145">
            <v>0</v>
          </cell>
          <cell r="E145">
            <v>109</v>
          </cell>
          <cell r="F145">
            <v>113</v>
          </cell>
        </row>
        <row r="146">
          <cell r="A146" t="str">
            <v>Novmas-256</v>
          </cell>
          <cell r="B146" t="str">
            <v>Jairo Andres Palacio Giraldo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Novmas-236</v>
          </cell>
          <cell r="B147" t="str">
            <v>Jairo Mesa Vargas</v>
          </cell>
          <cell r="C147">
            <v>85</v>
          </cell>
          <cell r="D147">
            <v>119</v>
          </cell>
          <cell r="E147">
            <v>100</v>
          </cell>
          <cell r="F147">
            <v>126</v>
          </cell>
        </row>
        <row r="148">
          <cell r="A148" t="str">
            <v>Novfem- 025</v>
          </cell>
          <cell r="B148" t="str">
            <v>Janeth Bibiana Castaño Gomez</v>
          </cell>
          <cell r="C148">
            <v>44</v>
          </cell>
          <cell r="D148">
            <v>72</v>
          </cell>
          <cell r="E148">
            <v>83</v>
          </cell>
          <cell r="F148">
            <v>80</v>
          </cell>
          <cell r="G148">
            <v>85</v>
          </cell>
          <cell r="H148">
            <v>85</v>
          </cell>
        </row>
        <row r="149">
          <cell r="A149" t="str">
            <v>Novfem- 021</v>
          </cell>
          <cell r="B149" t="str">
            <v>Jaqueline Medrano Montoya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 t="str">
            <v>Novmas-218</v>
          </cell>
          <cell r="B150" t="str">
            <v>Javier Andres Caro Aristizabal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 t="str">
            <v>Novfem- 059</v>
          </cell>
          <cell r="B151" t="str">
            <v>Jazmin Andrea Gonzalez Arias</v>
          </cell>
          <cell r="C151">
            <v>99</v>
          </cell>
          <cell r="D151">
            <v>102</v>
          </cell>
          <cell r="E151">
            <v>92</v>
          </cell>
          <cell r="F151">
            <v>88</v>
          </cell>
          <cell r="G151">
            <v>98</v>
          </cell>
          <cell r="H151">
            <v>97</v>
          </cell>
        </row>
        <row r="152">
          <cell r="A152" t="str">
            <v>Novfem- 088</v>
          </cell>
          <cell r="B152" t="str">
            <v>Jeimmy Tatiana Castro Orozco</v>
          </cell>
          <cell r="C152">
            <v>55</v>
          </cell>
          <cell r="D152">
            <v>23</v>
          </cell>
          <cell r="E152">
            <v>80</v>
          </cell>
          <cell r="F152">
            <v>51</v>
          </cell>
        </row>
        <row r="153">
          <cell r="A153" t="str">
            <v>Novfem- 141</v>
          </cell>
          <cell r="B153" t="str">
            <v>Jenny Solay Montoya Ibarra</v>
          </cell>
          <cell r="C153">
            <v>72</v>
          </cell>
          <cell r="D153">
            <v>115</v>
          </cell>
          <cell r="E153">
            <v>69</v>
          </cell>
          <cell r="F153">
            <v>85</v>
          </cell>
        </row>
        <row r="154">
          <cell r="A154" t="str">
            <v>Novfem- 109</v>
          </cell>
          <cell r="B154" t="str">
            <v>Jenny Xiomara Delgado Perez</v>
          </cell>
          <cell r="C154">
            <v>78</v>
          </cell>
          <cell r="D154">
            <v>71</v>
          </cell>
          <cell r="E154">
            <v>75</v>
          </cell>
          <cell r="F154">
            <v>95</v>
          </cell>
        </row>
        <row r="155">
          <cell r="A155" t="str">
            <v>Novfem- 024</v>
          </cell>
          <cell r="B155" t="str">
            <v>Jessica Rivera Patiño</v>
          </cell>
          <cell r="C155">
            <v>0</v>
          </cell>
          <cell r="D155">
            <v>0</v>
          </cell>
          <cell r="E155">
            <v>53</v>
          </cell>
          <cell r="F155">
            <v>63</v>
          </cell>
          <cell r="G155">
            <v>73</v>
          </cell>
          <cell r="H155">
            <v>96</v>
          </cell>
        </row>
        <row r="156">
          <cell r="A156" t="str">
            <v>Novmas-209</v>
          </cell>
          <cell r="B156" t="str">
            <v>Jesus Alonso Velasquez Jaramillo</v>
          </cell>
          <cell r="C156">
            <v>0</v>
          </cell>
          <cell r="D156">
            <v>0</v>
          </cell>
          <cell r="E156">
            <v>123</v>
          </cell>
          <cell r="F156">
            <v>119</v>
          </cell>
          <cell r="G156">
            <v>107</v>
          </cell>
          <cell r="H156">
            <v>123</v>
          </cell>
        </row>
        <row r="157">
          <cell r="A157" t="str">
            <v>Novmas-340</v>
          </cell>
          <cell r="B157" t="str">
            <v>Jesus Amado Preciado Zapata</v>
          </cell>
          <cell r="C157">
            <v>88</v>
          </cell>
          <cell r="D157">
            <v>85</v>
          </cell>
          <cell r="E157">
            <v>106</v>
          </cell>
          <cell r="F157">
            <v>114</v>
          </cell>
        </row>
        <row r="158">
          <cell r="A158" t="str">
            <v>Novmas-228</v>
          </cell>
          <cell r="B158" t="str">
            <v>Jesus Olimpo Gaviria Cortes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66</v>
          </cell>
          <cell r="H158">
            <v>61</v>
          </cell>
        </row>
        <row r="159">
          <cell r="A159" t="str">
            <v>Novmas-213</v>
          </cell>
          <cell r="B159" t="str">
            <v>Jeyson Vanegas Ruiz</v>
          </cell>
          <cell r="C159">
            <v>70</v>
          </cell>
          <cell r="D159">
            <v>89</v>
          </cell>
          <cell r="E159">
            <v>70</v>
          </cell>
          <cell r="F159">
            <v>78</v>
          </cell>
          <cell r="G159">
            <v>95</v>
          </cell>
          <cell r="H159">
            <v>101</v>
          </cell>
        </row>
        <row r="160">
          <cell r="A160" t="str">
            <v>Novfem- 031</v>
          </cell>
          <cell r="B160" t="str">
            <v>Joanna Bedoya Munera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>Novmas-296</v>
          </cell>
          <cell r="B161" t="str">
            <v>John Bayron Monsalve Jimenez</v>
          </cell>
          <cell r="C161">
            <v>122</v>
          </cell>
          <cell r="D161">
            <v>122</v>
          </cell>
          <cell r="E161">
            <v>85</v>
          </cell>
          <cell r="F161">
            <v>99</v>
          </cell>
        </row>
        <row r="162">
          <cell r="A162" t="str">
            <v>Novmas-266</v>
          </cell>
          <cell r="B162" t="str">
            <v>John Fredy Diaz Diaz</v>
          </cell>
          <cell r="C162">
            <v>54</v>
          </cell>
          <cell r="D162">
            <v>75</v>
          </cell>
          <cell r="E162">
            <v>65</v>
          </cell>
          <cell r="F162">
            <v>78</v>
          </cell>
        </row>
        <row r="163">
          <cell r="A163" t="str">
            <v>Novmas-297</v>
          </cell>
          <cell r="B163" t="str">
            <v>John Gerson Macias Varela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A164" t="str">
            <v>Novmas-323</v>
          </cell>
          <cell r="B164" t="str">
            <v>John Jaime Arredondo Gomez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A165" t="str">
            <v>Novmas-270</v>
          </cell>
          <cell r="B165" t="str">
            <v>John Jairo Arias Alvarez</v>
          </cell>
          <cell r="C165">
            <v>86</v>
          </cell>
          <cell r="D165">
            <v>114</v>
          </cell>
          <cell r="E165">
            <v>85</v>
          </cell>
          <cell r="F165">
            <v>123</v>
          </cell>
        </row>
        <row r="166">
          <cell r="A166" t="str">
            <v>Novmas-219</v>
          </cell>
          <cell r="B166" t="str">
            <v>John Jairo Valencia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 t="str">
            <v>Novmas-298</v>
          </cell>
          <cell r="B167" t="str">
            <v>John Mario Lopez Marin</v>
          </cell>
          <cell r="C167">
            <v>130</v>
          </cell>
          <cell r="D167">
            <v>102</v>
          </cell>
          <cell r="E167">
            <v>82</v>
          </cell>
          <cell r="F167">
            <v>87</v>
          </cell>
        </row>
        <row r="168">
          <cell r="A168" t="str">
            <v>Novmas-341</v>
          </cell>
          <cell r="B168" t="str">
            <v>Jorge Andres Lopez Hernandez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Novmas-220</v>
          </cell>
          <cell r="B169" t="str">
            <v>Jorge Antonio Florez Vasquez</v>
          </cell>
          <cell r="C169">
            <v>93</v>
          </cell>
          <cell r="D169">
            <v>110</v>
          </cell>
          <cell r="E169">
            <v>92</v>
          </cell>
          <cell r="F169">
            <v>103</v>
          </cell>
          <cell r="G169">
            <v>92</v>
          </cell>
          <cell r="H169">
            <v>116</v>
          </cell>
        </row>
        <row r="170">
          <cell r="A170" t="str">
            <v>Novmas-193</v>
          </cell>
          <cell r="B170" t="str">
            <v>Jorge Giovanny Ossa Avendano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Novmas-205</v>
          </cell>
          <cell r="B171" t="str">
            <v>Jorge Leon Paniagua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 t="str">
            <v>Novmas-299</v>
          </cell>
          <cell r="B172" t="str">
            <v>Jorge Mario Blandon Lopez</v>
          </cell>
          <cell r="C172">
            <v>89</v>
          </cell>
          <cell r="D172">
            <v>74</v>
          </cell>
          <cell r="E172">
            <v>120</v>
          </cell>
          <cell r="F172">
            <v>68</v>
          </cell>
        </row>
        <row r="173">
          <cell r="A173" t="str">
            <v>Novmas-300</v>
          </cell>
          <cell r="B173" t="str">
            <v>Jorge Mario Cifuentes Moreno</v>
          </cell>
          <cell r="C173">
            <v>109</v>
          </cell>
          <cell r="D173">
            <v>111</v>
          </cell>
          <cell r="E173">
            <v>93</v>
          </cell>
          <cell r="F173">
            <v>129</v>
          </cell>
        </row>
        <row r="174">
          <cell r="A174" t="str">
            <v>Novmas-225</v>
          </cell>
          <cell r="B174" t="str">
            <v>Jorge Mauricio Botero Chavarriaga</v>
          </cell>
          <cell r="C174">
            <v>144</v>
          </cell>
          <cell r="D174">
            <v>116</v>
          </cell>
          <cell r="E174">
            <v>83</v>
          </cell>
          <cell r="F174">
            <v>172</v>
          </cell>
          <cell r="G174">
            <v>90</v>
          </cell>
          <cell r="H174">
            <v>99</v>
          </cell>
        </row>
        <row r="175">
          <cell r="A175" t="str">
            <v>Novmas-324</v>
          </cell>
          <cell r="B175" t="str">
            <v>Jorge Rodolfo Guzman Espinosa</v>
          </cell>
          <cell r="C175">
            <v>97</v>
          </cell>
          <cell r="D175">
            <v>90</v>
          </cell>
          <cell r="E175">
            <v>82</v>
          </cell>
          <cell r="F175">
            <v>100</v>
          </cell>
        </row>
        <row r="176">
          <cell r="A176" t="str">
            <v>Novmas-328</v>
          </cell>
          <cell r="B176" t="str">
            <v>Jose Alfredo Barrera Sanchez</v>
          </cell>
          <cell r="C176">
            <v>0</v>
          </cell>
          <cell r="D176">
            <v>0</v>
          </cell>
          <cell r="E176">
            <v>50</v>
          </cell>
          <cell r="F176">
            <v>70</v>
          </cell>
        </row>
        <row r="177">
          <cell r="A177" t="str">
            <v>Novmas-194</v>
          </cell>
          <cell r="B177" t="str">
            <v>Jose Elias De Los Reyes Valencia Sierra</v>
          </cell>
          <cell r="C177">
            <v>134</v>
          </cell>
          <cell r="D177">
            <v>131</v>
          </cell>
          <cell r="E177">
            <v>143</v>
          </cell>
          <cell r="F177">
            <v>95</v>
          </cell>
          <cell r="G177">
            <v>110</v>
          </cell>
          <cell r="H177">
            <v>164</v>
          </cell>
        </row>
        <row r="178">
          <cell r="A178" t="str">
            <v>Novmas-301</v>
          </cell>
          <cell r="B178" t="str">
            <v>Jose Fernando Garcia Alvarez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Novmas-231</v>
          </cell>
          <cell r="B179" t="str">
            <v>Jose Ivan Martinez Carvajal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 t="str">
            <v>Novmas-221</v>
          </cell>
          <cell r="B180" t="str">
            <v>Jose Milagros Echeverry Sepulveda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 t="str">
            <v>Novmas-302</v>
          </cell>
          <cell r="B181" t="str">
            <v>Jose Palacio Castillo</v>
          </cell>
          <cell r="C181">
            <v>75</v>
          </cell>
          <cell r="D181">
            <v>72</v>
          </cell>
          <cell r="E181">
            <v>0</v>
          </cell>
          <cell r="F181">
            <v>0</v>
          </cell>
        </row>
        <row r="182">
          <cell r="A182" t="str">
            <v>Novmas-257</v>
          </cell>
          <cell r="B182" t="str">
            <v>Jose Uriel Villegas Castano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Novmas-229</v>
          </cell>
          <cell r="B183" t="str">
            <v>Jovany Pinzon Pinzon</v>
          </cell>
          <cell r="C183">
            <v>122</v>
          </cell>
          <cell r="D183">
            <v>85</v>
          </cell>
          <cell r="E183">
            <v>123</v>
          </cell>
          <cell r="F183">
            <v>104</v>
          </cell>
          <cell r="G183">
            <v>121</v>
          </cell>
          <cell r="H183">
            <v>139</v>
          </cell>
        </row>
        <row r="184">
          <cell r="A184" t="str">
            <v>Novmas-303</v>
          </cell>
          <cell r="B184" t="str">
            <v>Juan Camilo Cano Hernandez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Novmas-304</v>
          </cell>
          <cell r="B185" t="str">
            <v>Juan Carlos Gomez Londono</v>
          </cell>
          <cell r="C185">
            <v>102</v>
          </cell>
          <cell r="D185">
            <v>86</v>
          </cell>
          <cell r="E185">
            <v>81</v>
          </cell>
          <cell r="F185">
            <v>119</v>
          </cell>
        </row>
        <row r="186">
          <cell r="A186" t="str">
            <v>Novmas-222</v>
          </cell>
          <cell r="B186" t="str">
            <v>Juan Carlos Gutierrez Alvarez</v>
          </cell>
          <cell r="C186">
            <v>97</v>
          </cell>
          <cell r="D186">
            <v>63</v>
          </cell>
          <cell r="E186">
            <v>70</v>
          </cell>
          <cell r="F186">
            <v>79</v>
          </cell>
          <cell r="G186">
            <v>58</v>
          </cell>
          <cell r="H186">
            <v>73</v>
          </cell>
        </row>
        <row r="187">
          <cell r="A187" t="str">
            <v>Novmas-305</v>
          </cell>
          <cell r="B187" t="str">
            <v>Juan Carlos Ramirez Grisales</v>
          </cell>
          <cell r="C187">
            <v>110</v>
          </cell>
          <cell r="D187">
            <v>121</v>
          </cell>
          <cell r="E187">
            <v>134</v>
          </cell>
          <cell r="F187">
            <v>139</v>
          </cell>
        </row>
        <row r="188">
          <cell r="A188" t="str">
            <v>Novmas-267</v>
          </cell>
          <cell r="B188" t="str">
            <v>Juan Carlos Rivera Gomez</v>
          </cell>
          <cell r="C188">
            <v>84</v>
          </cell>
          <cell r="D188">
            <v>81</v>
          </cell>
          <cell r="E188">
            <v>94</v>
          </cell>
          <cell r="F188">
            <v>128</v>
          </cell>
        </row>
        <row r="189">
          <cell r="A189" t="str">
            <v>Novmas-329</v>
          </cell>
          <cell r="B189" t="str">
            <v>Juan David Arango Zapata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Novmas-330</v>
          </cell>
          <cell r="B190" t="str">
            <v>Juan David Bedoya Cardona</v>
          </cell>
          <cell r="C190">
            <v>99</v>
          </cell>
          <cell r="D190">
            <v>80</v>
          </cell>
          <cell r="E190">
            <v>0</v>
          </cell>
          <cell r="F190">
            <v>0</v>
          </cell>
        </row>
        <row r="191">
          <cell r="A191" t="str">
            <v>Novmas-346</v>
          </cell>
          <cell r="B191" t="str">
            <v>Juan Esteban Bolivar Salazar</v>
          </cell>
          <cell r="C191">
            <v>160</v>
          </cell>
          <cell r="D191">
            <v>127</v>
          </cell>
          <cell r="E191">
            <v>187</v>
          </cell>
          <cell r="F191">
            <v>165</v>
          </cell>
        </row>
        <row r="192">
          <cell r="A192" t="str">
            <v>Novmas-226</v>
          </cell>
          <cell r="B192" t="str">
            <v>Juan Esteban Mosquera Mosquera</v>
          </cell>
          <cell r="C192">
            <v>106</v>
          </cell>
          <cell r="D192">
            <v>78</v>
          </cell>
          <cell r="E192">
            <v>121</v>
          </cell>
          <cell r="F192">
            <v>82</v>
          </cell>
          <cell r="G192">
            <v>110</v>
          </cell>
          <cell r="H192">
            <v>89</v>
          </cell>
        </row>
        <row r="193">
          <cell r="A193" t="str">
            <v>Novmas-347</v>
          </cell>
          <cell r="B193" t="str">
            <v>Juan Felipe Muñoz Foronda</v>
          </cell>
          <cell r="C193">
            <v>89</v>
          </cell>
          <cell r="D193">
            <v>102</v>
          </cell>
          <cell r="E193">
            <v>89</v>
          </cell>
          <cell r="F193">
            <v>103</v>
          </cell>
        </row>
        <row r="194">
          <cell r="A194" t="str">
            <v>Novmas-214</v>
          </cell>
          <cell r="B194" t="str">
            <v>Juan Felipe Vasquez Osorio</v>
          </cell>
          <cell r="C194">
            <v>111</v>
          </cell>
          <cell r="D194">
            <v>112</v>
          </cell>
          <cell r="E194">
            <v>0</v>
          </cell>
          <cell r="F194">
            <v>0</v>
          </cell>
          <cell r="G194">
            <v>130</v>
          </cell>
          <cell r="H194">
            <v>113</v>
          </cell>
        </row>
        <row r="195">
          <cell r="A195" t="str">
            <v>Novmas-195</v>
          </cell>
          <cell r="B195" t="str">
            <v>Juan Fernando Cardona Diaz</v>
          </cell>
          <cell r="C195">
            <v>0</v>
          </cell>
          <cell r="D195">
            <v>26</v>
          </cell>
          <cell r="E195">
            <v>142</v>
          </cell>
          <cell r="F195">
            <v>110</v>
          </cell>
          <cell r="G195">
            <v>0</v>
          </cell>
          <cell r="H195">
            <v>0</v>
          </cell>
        </row>
        <row r="196">
          <cell r="A196" t="str">
            <v>Novmas-210</v>
          </cell>
          <cell r="B196" t="str">
            <v>Juan Fernando Gallego Duque</v>
          </cell>
          <cell r="C196">
            <v>0</v>
          </cell>
          <cell r="D196">
            <v>0</v>
          </cell>
          <cell r="E196">
            <v>149</v>
          </cell>
          <cell r="F196">
            <v>173</v>
          </cell>
          <cell r="G196">
            <v>175</v>
          </cell>
          <cell r="H196">
            <v>143</v>
          </cell>
        </row>
        <row r="197">
          <cell r="A197" t="str">
            <v>Novmas-223</v>
          </cell>
          <cell r="B197" t="str">
            <v>Juan Fernando Moreno Franco</v>
          </cell>
          <cell r="C197">
            <v>121</v>
          </cell>
          <cell r="D197">
            <v>86</v>
          </cell>
          <cell r="E197">
            <v>152</v>
          </cell>
          <cell r="F197">
            <v>172</v>
          </cell>
          <cell r="G197">
            <v>142</v>
          </cell>
          <cell r="H197">
            <v>132</v>
          </cell>
        </row>
        <row r="198">
          <cell r="A198" t="str">
            <v>Novmas-258</v>
          </cell>
          <cell r="B198" t="str">
            <v>Juan Fernando Ramirez Rodriguez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Novmas-306</v>
          </cell>
          <cell r="B199" t="str">
            <v>Juan Fernando Sanchez Uribe</v>
          </cell>
          <cell r="C199">
            <v>69</v>
          </cell>
          <cell r="D199">
            <v>71</v>
          </cell>
          <cell r="E199">
            <v>75</v>
          </cell>
          <cell r="F199">
            <v>79</v>
          </cell>
        </row>
        <row r="200">
          <cell r="A200" t="str">
            <v>Novmas-259</v>
          </cell>
          <cell r="B200" t="str">
            <v>Juan Fernando Vargas Velez</v>
          </cell>
          <cell r="C200">
            <v>53</v>
          </cell>
          <cell r="D200">
            <v>90</v>
          </cell>
          <cell r="E200">
            <v>68</v>
          </cell>
          <cell r="F200">
            <v>107</v>
          </cell>
        </row>
        <row r="201">
          <cell r="A201" t="str">
            <v>Novmas-271</v>
          </cell>
          <cell r="B201" t="str">
            <v>Juan Pablo Bedoya Ruiz</v>
          </cell>
          <cell r="C201">
            <v>76</v>
          </cell>
          <cell r="D201">
            <v>105</v>
          </cell>
          <cell r="E201">
            <v>81</v>
          </cell>
          <cell r="F201">
            <v>131</v>
          </cell>
        </row>
        <row r="202">
          <cell r="A202" t="str">
            <v>Novmas-201</v>
          </cell>
          <cell r="B202" t="str">
            <v>Julian Alberto Ruiz Quiceno</v>
          </cell>
          <cell r="C202">
            <v>134</v>
          </cell>
          <cell r="D202">
            <v>109</v>
          </cell>
          <cell r="E202">
            <v>154</v>
          </cell>
          <cell r="F202">
            <v>104</v>
          </cell>
          <cell r="G202">
            <v>148</v>
          </cell>
          <cell r="H202">
            <v>131</v>
          </cell>
        </row>
        <row r="203">
          <cell r="A203" t="str">
            <v>Novfem- 061</v>
          </cell>
          <cell r="B203" t="str">
            <v>Julieth Paulina Blandon Correa</v>
          </cell>
          <cell r="C203">
            <v>65</v>
          </cell>
          <cell r="D203">
            <v>77</v>
          </cell>
          <cell r="E203">
            <v>94</v>
          </cell>
          <cell r="F203">
            <v>84</v>
          </cell>
          <cell r="G203">
            <v>95</v>
          </cell>
          <cell r="H203">
            <v>90</v>
          </cell>
        </row>
        <row r="204">
          <cell r="A204" t="str">
            <v>Novfem- 136</v>
          </cell>
          <cell r="B204" t="str">
            <v>Karen Julieth Londoño Correa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Novfem- 077</v>
          </cell>
          <cell r="B205" t="str">
            <v>Karina Astrid Guerra Escudero</v>
          </cell>
          <cell r="C205">
            <v>33</v>
          </cell>
          <cell r="D205">
            <v>47</v>
          </cell>
          <cell r="E205">
            <v>76</v>
          </cell>
          <cell r="F205">
            <v>55</v>
          </cell>
        </row>
        <row r="206">
          <cell r="A206" t="str">
            <v>Novfem- 066</v>
          </cell>
          <cell r="B206" t="str">
            <v>Karoll Janeth Rodriguez Daza</v>
          </cell>
          <cell r="C206">
            <v>54</v>
          </cell>
          <cell r="D206">
            <v>73</v>
          </cell>
          <cell r="E206">
            <v>57</v>
          </cell>
          <cell r="F206">
            <v>100</v>
          </cell>
          <cell r="G206">
            <v>55</v>
          </cell>
          <cell r="H206">
            <v>85</v>
          </cell>
        </row>
        <row r="207">
          <cell r="A207" t="str">
            <v>Novfem- 134</v>
          </cell>
          <cell r="B207" t="str">
            <v>Katherine Correa Berrio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Novfem- 053</v>
          </cell>
          <cell r="B208" t="str">
            <v>Kelly Johana Aristizabal Osorio</v>
          </cell>
          <cell r="C208">
            <v>0</v>
          </cell>
          <cell r="D208">
            <v>0</v>
          </cell>
          <cell r="E208">
            <v>80</v>
          </cell>
          <cell r="F208">
            <v>66</v>
          </cell>
          <cell r="G208">
            <v>66</v>
          </cell>
          <cell r="H208">
            <v>85</v>
          </cell>
        </row>
        <row r="209">
          <cell r="A209" t="str">
            <v>Novfem- 153</v>
          </cell>
          <cell r="B209" t="str">
            <v>Kelly Johanna Garcia Cardona</v>
          </cell>
          <cell r="C209">
            <v>91</v>
          </cell>
          <cell r="D209">
            <v>61</v>
          </cell>
          <cell r="E209">
            <v>0</v>
          </cell>
          <cell r="F209">
            <v>0</v>
          </cell>
        </row>
        <row r="210">
          <cell r="A210" t="str">
            <v>Novfem- 150</v>
          </cell>
          <cell r="B210" t="str">
            <v>Kely Yojana Zapata Gil</v>
          </cell>
          <cell r="C210">
            <v>109</v>
          </cell>
          <cell r="D210">
            <v>83</v>
          </cell>
          <cell r="E210">
            <v>0</v>
          </cell>
          <cell r="F210">
            <v>0</v>
          </cell>
        </row>
        <row r="211">
          <cell r="A211" t="str">
            <v>Novmas-307</v>
          </cell>
          <cell r="B211" t="str">
            <v>Larry Alexander Tique Gallo</v>
          </cell>
          <cell r="C211">
            <v>109</v>
          </cell>
          <cell r="D211">
            <v>116</v>
          </cell>
          <cell r="E211">
            <v>111</v>
          </cell>
          <cell r="F211">
            <v>109</v>
          </cell>
        </row>
        <row r="212">
          <cell r="A212" t="str">
            <v>Novmas-331</v>
          </cell>
          <cell r="B212" t="str">
            <v>Leider Alexander Arboleda Santamaría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Novfem- 039</v>
          </cell>
          <cell r="B213" t="str">
            <v>Leidy Laura Vanegas Castañeda</v>
          </cell>
          <cell r="C213">
            <v>72</v>
          </cell>
          <cell r="D213">
            <v>50</v>
          </cell>
          <cell r="E213">
            <v>0</v>
          </cell>
          <cell r="F213">
            <v>0</v>
          </cell>
          <cell r="G213">
            <v>49</v>
          </cell>
          <cell r="H213">
            <v>0</v>
          </cell>
        </row>
        <row r="214">
          <cell r="A214" t="str">
            <v>Novmas-232</v>
          </cell>
          <cell r="B214" t="str">
            <v>Leonel Peña Santoyo</v>
          </cell>
          <cell r="C214">
            <v>86</v>
          </cell>
          <cell r="D214">
            <v>115</v>
          </cell>
          <cell r="E214">
            <v>74</v>
          </cell>
          <cell r="F214">
            <v>85</v>
          </cell>
          <cell r="G214">
            <v>85</v>
          </cell>
          <cell r="H214">
            <v>129</v>
          </cell>
        </row>
        <row r="215">
          <cell r="A215" t="str">
            <v>Novfem- 131</v>
          </cell>
          <cell r="B215" t="str">
            <v>Lesly Jhojana Sanchez Correa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Novfem- 045</v>
          </cell>
          <cell r="B216" t="str">
            <v>Liceth Andrea Garcia Hoyos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 t="str">
            <v>Novfem- 116</v>
          </cell>
          <cell r="B217" t="str">
            <v>Lida Maria Castaño Londoño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Novfem- 032</v>
          </cell>
          <cell r="B218" t="str">
            <v>Lida Yaleni Velasquez Villada</v>
          </cell>
          <cell r="C218">
            <v>87</v>
          </cell>
          <cell r="D218">
            <v>81</v>
          </cell>
          <cell r="E218">
            <v>92</v>
          </cell>
          <cell r="F218">
            <v>85</v>
          </cell>
          <cell r="G218">
            <v>114</v>
          </cell>
          <cell r="H218">
            <v>83</v>
          </cell>
        </row>
        <row r="219">
          <cell r="A219" t="str">
            <v>Novfem- 049</v>
          </cell>
          <cell r="B219" t="str">
            <v xml:space="preserve">Liliana  Ramirez Marin </v>
          </cell>
          <cell r="C219">
            <v>44</v>
          </cell>
          <cell r="D219">
            <v>98</v>
          </cell>
          <cell r="E219">
            <v>67</v>
          </cell>
          <cell r="F219">
            <v>74</v>
          </cell>
          <cell r="G219">
            <v>55</v>
          </cell>
          <cell r="H219">
            <v>73</v>
          </cell>
        </row>
        <row r="220">
          <cell r="A220" t="str">
            <v>Novfem- 107</v>
          </cell>
          <cell r="B220" t="str">
            <v>Liliana Hernandez Merchan</v>
          </cell>
          <cell r="C220">
            <v>76</v>
          </cell>
          <cell r="D220">
            <v>59</v>
          </cell>
          <cell r="E220">
            <v>64</v>
          </cell>
          <cell r="F220">
            <v>104</v>
          </cell>
        </row>
        <row r="221">
          <cell r="A221" t="str">
            <v>Novfem- 001</v>
          </cell>
          <cell r="B221" t="str">
            <v>Liliana Maria Ramirez Jaramillo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 t="str">
            <v>Novfem- 070</v>
          </cell>
          <cell r="B222" t="str">
            <v>Lina Marcela Rivera Velez</v>
          </cell>
          <cell r="C222">
            <v>73</v>
          </cell>
          <cell r="D222">
            <v>131</v>
          </cell>
          <cell r="E222">
            <v>92</v>
          </cell>
          <cell r="F222">
            <v>93</v>
          </cell>
          <cell r="G222">
            <v>109</v>
          </cell>
          <cell r="H222">
            <v>124</v>
          </cell>
        </row>
        <row r="223">
          <cell r="A223" t="str">
            <v>Novfem- 047</v>
          </cell>
          <cell r="B223" t="str">
            <v xml:space="preserve">Lina Maria Hernandez Echavarria </v>
          </cell>
          <cell r="C223">
            <v>113</v>
          </cell>
          <cell r="D223">
            <v>63</v>
          </cell>
          <cell r="E223">
            <v>96</v>
          </cell>
          <cell r="F223">
            <v>70</v>
          </cell>
          <cell r="G223">
            <v>0</v>
          </cell>
          <cell r="H223">
            <v>0</v>
          </cell>
        </row>
        <row r="224">
          <cell r="A224" t="str">
            <v>Novfem- 146</v>
          </cell>
          <cell r="B224" t="str">
            <v>Liz Baned Isaza Rodas</v>
          </cell>
          <cell r="C224">
            <v>91</v>
          </cell>
          <cell r="D224">
            <v>94</v>
          </cell>
          <cell r="E224">
            <v>93</v>
          </cell>
          <cell r="F224">
            <v>113</v>
          </cell>
        </row>
        <row r="225">
          <cell r="A225" t="str">
            <v>Novfem- 074</v>
          </cell>
          <cell r="B225" t="str">
            <v>Liz Gisella Simanca Candamil</v>
          </cell>
          <cell r="C225">
            <v>50</v>
          </cell>
          <cell r="D225">
            <v>78</v>
          </cell>
          <cell r="E225">
            <v>62</v>
          </cell>
          <cell r="F225">
            <v>71</v>
          </cell>
        </row>
        <row r="226">
          <cell r="A226" t="str">
            <v>Novmas-260</v>
          </cell>
          <cell r="B226" t="str">
            <v>Luis Alberto Soto Gallo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Novmas-261</v>
          </cell>
          <cell r="B227" t="str">
            <v>Luis Alex Acosta Torres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Novmas-212</v>
          </cell>
          <cell r="B228" t="str">
            <v>Luis Carlos Mejia Ramirez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 t="str">
            <v>Novmas-196</v>
          </cell>
          <cell r="B229" t="str">
            <v>Luis Carlos Quintero Martinez</v>
          </cell>
          <cell r="C229">
            <v>146</v>
          </cell>
          <cell r="D229">
            <v>84</v>
          </cell>
          <cell r="E229">
            <v>116</v>
          </cell>
          <cell r="F229">
            <v>92</v>
          </cell>
          <cell r="G229">
            <v>124</v>
          </cell>
          <cell r="H229">
            <v>95</v>
          </cell>
        </row>
        <row r="230">
          <cell r="A230" t="str">
            <v>Novmas-308</v>
          </cell>
          <cell r="B230" t="str">
            <v>Luis Carlos Zapata Loaiza</v>
          </cell>
          <cell r="C230">
            <v>139</v>
          </cell>
          <cell r="D230">
            <v>118</v>
          </cell>
          <cell r="E230">
            <v>124</v>
          </cell>
          <cell r="F230">
            <v>130</v>
          </cell>
        </row>
        <row r="231">
          <cell r="A231" t="str">
            <v>Novmas-309</v>
          </cell>
          <cell r="B231" t="str">
            <v>Luis Eduardo Rodriguez Ortega</v>
          </cell>
          <cell r="C231">
            <v>88</v>
          </cell>
          <cell r="D231">
            <v>103</v>
          </cell>
          <cell r="E231">
            <v>89</v>
          </cell>
          <cell r="F231">
            <v>111</v>
          </cell>
        </row>
        <row r="232">
          <cell r="A232" t="str">
            <v>Novmas-211</v>
          </cell>
          <cell r="B232" t="str">
            <v>Luis Fernando Arango Medina</v>
          </cell>
          <cell r="C232">
            <v>0</v>
          </cell>
          <cell r="D232">
            <v>0</v>
          </cell>
          <cell r="E232">
            <v>117</v>
          </cell>
          <cell r="F232">
            <v>130</v>
          </cell>
          <cell r="G232">
            <v>176</v>
          </cell>
          <cell r="H232">
            <v>114</v>
          </cell>
        </row>
        <row r="233">
          <cell r="A233" t="str">
            <v>Novmas-243</v>
          </cell>
          <cell r="B233" t="str">
            <v>Luis Fernando Jaramillo Torres</v>
          </cell>
          <cell r="C233">
            <v>53</v>
          </cell>
          <cell r="D233">
            <v>84</v>
          </cell>
          <cell r="E233">
            <v>117</v>
          </cell>
          <cell r="F233">
            <v>107</v>
          </cell>
        </row>
        <row r="234">
          <cell r="A234" t="str">
            <v>Novmas-202</v>
          </cell>
          <cell r="B234" t="str">
            <v>Luis Fernando Orozco Arroyave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 t="str">
            <v>Novmas-268</v>
          </cell>
          <cell r="B235" t="str">
            <v>Luis Miguel Martinez Otero</v>
          </cell>
          <cell r="C235">
            <v>70</v>
          </cell>
          <cell r="D235">
            <v>163</v>
          </cell>
          <cell r="E235">
            <v>0</v>
          </cell>
          <cell r="F235">
            <v>0</v>
          </cell>
        </row>
        <row r="236">
          <cell r="A236" t="str">
            <v>Novmas-262</v>
          </cell>
          <cell r="B236" t="str">
            <v>Luis Ovidio Ruiz Torres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Novfem- 155</v>
          </cell>
          <cell r="B237" t="str">
            <v>Luisa Fernanda Gutierrez Gaviria</v>
          </cell>
          <cell r="C237">
            <v>79</v>
          </cell>
          <cell r="D237">
            <v>76</v>
          </cell>
          <cell r="E237">
            <v>0</v>
          </cell>
          <cell r="F237">
            <v>0</v>
          </cell>
        </row>
        <row r="238">
          <cell r="A238" t="str">
            <v>Novfem- 138</v>
          </cell>
          <cell r="B238" t="str">
            <v>Luisa Fernanda Mazo Velasquez</v>
          </cell>
          <cell r="C238">
            <v>83</v>
          </cell>
          <cell r="D238">
            <v>79</v>
          </cell>
          <cell r="E238">
            <v>89</v>
          </cell>
          <cell r="F238">
            <v>84</v>
          </cell>
        </row>
        <row r="239">
          <cell r="A239" t="str">
            <v>Novfem- 051</v>
          </cell>
          <cell r="B239" t="str">
            <v xml:space="preserve">Luz Danelley Rodriguez Perez </v>
          </cell>
          <cell r="C239">
            <v>38</v>
          </cell>
          <cell r="D239">
            <v>64</v>
          </cell>
          <cell r="E239">
            <v>0</v>
          </cell>
          <cell r="F239">
            <v>0</v>
          </cell>
          <cell r="G239">
            <v>71</v>
          </cell>
          <cell r="H239">
            <v>100</v>
          </cell>
        </row>
        <row r="240">
          <cell r="A240" t="str">
            <v>Novfem- 010</v>
          </cell>
          <cell r="B240" t="str">
            <v>Luz Eneida Florez Mesa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 t="str">
            <v>Novfem- 143</v>
          </cell>
          <cell r="B241" t="str">
            <v>Luz Marina David Tuberquia</v>
          </cell>
          <cell r="C241">
            <v>75</v>
          </cell>
          <cell r="D241">
            <v>70</v>
          </cell>
          <cell r="E241">
            <v>71</v>
          </cell>
          <cell r="F241">
            <v>104</v>
          </cell>
        </row>
        <row r="242">
          <cell r="A242" t="str">
            <v>Novfem- 112</v>
          </cell>
          <cell r="B242" t="str">
            <v>Luz Marina Pacheco Macias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Novfem- 126</v>
          </cell>
          <cell r="B243" t="str">
            <v>Luz Marleny Alzate Franco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Novfem- 167</v>
          </cell>
          <cell r="B244" t="str">
            <v>Luz Mery Rua Acevedo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Novfem- 018</v>
          </cell>
          <cell r="B245" t="str">
            <v>Luz Piedad Florez</v>
          </cell>
          <cell r="C245">
            <v>115</v>
          </cell>
          <cell r="D245">
            <v>92</v>
          </cell>
          <cell r="E245">
            <v>57</v>
          </cell>
          <cell r="F245">
            <v>49</v>
          </cell>
          <cell r="G245">
            <v>48</v>
          </cell>
          <cell r="H245">
            <v>53</v>
          </cell>
        </row>
        <row r="246">
          <cell r="A246" t="str">
            <v>Novfem- 030</v>
          </cell>
          <cell r="B246" t="str">
            <v>Luz Stella Tabares Hincapie</v>
          </cell>
          <cell r="C246">
            <v>0</v>
          </cell>
          <cell r="D246">
            <v>0</v>
          </cell>
          <cell r="E246">
            <v>59</v>
          </cell>
          <cell r="F246">
            <v>82</v>
          </cell>
          <cell r="G246">
            <v>0</v>
          </cell>
          <cell r="H246">
            <v>0</v>
          </cell>
        </row>
        <row r="247">
          <cell r="A247" t="str">
            <v>Novfem- 058</v>
          </cell>
          <cell r="B247" t="str">
            <v>Luz Stella Tabares Saldarriaga</v>
          </cell>
          <cell r="C247">
            <v>102</v>
          </cell>
          <cell r="D247">
            <v>78</v>
          </cell>
          <cell r="E247">
            <v>0</v>
          </cell>
          <cell r="F247">
            <v>0</v>
          </cell>
          <cell r="G247">
            <v>58</v>
          </cell>
          <cell r="H247">
            <v>79</v>
          </cell>
        </row>
        <row r="248">
          <cell r="A248" t="str">
            <v>Novfem- 130</v>
          </cell>
          <cell r="B248" t="str">
            <v>Magda Cristina Tirado Vergara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Novmas-310</v>
          </cell>
          <cell r="B249" t="str">
            <v>Maicol Arturo Macias Oquendo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Novfem- 040</v>
          </cell>
          <cell r="B250" t="str">
            <v>Maira Alejandra Arboleda Cano</v>
          </cell>
          <cell r="C250">
            <v>83</v>
          </cell>
          <cell r="D250">
            <v>47</v>
          </cell>
          <cell r="E250">
            <v>0</v>
          </cell>
          <cell r="F250">
            <v>0</v>
          </cell>
          <cell r="G250">
            <v>91</v>
          </cell>
          <cell r="H250">
            <v>73</v>
          </cell>
        </row>
        <row r="251">
          <cell r="A251" t="str">
            <v>Novfem- 125</v>
          </cell>
          <cell r="B251" t="str">
            <v>Marcela Del Carmen Perez Medina</v>
          </cell>
          <cell r="C251">
            <v>57</v>
          </cell>
          <cell r="D251">
            <v>48</v>
          </cell>
          <cell r="E251">
            <v>34</v>
          </cell>
          <cell r="F251">
            <v>70</v>
          </cell>
        </row>
        <row r="252">
          <cell r="A252" t="str">
            <v>Novfem- 182</v>
          </cell>
          <cell r="B252" t="str">
            <v>Marcela Noreña Restrepo</v>
          </cell>
          <cell r="C252">
            <v>69</v>
          </cell>
          <cell r="D252">
            <v>65</v>
          </cell>
          <cell r="E252">
            <v>67</v>
          </cell>
          <cell r="F252">
            <v>105</v>
          </cell>
        </row>
        <row r="253">
          <cell r="A253" t="str">
            <v>Novfem- 093</v>
          </cell>
          <cell r="B253" t="str">
            <v>Maria Aydee Tamayo Hincapie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Novfem- 157</v>
          </cell>
          <cell r="B254" t="str">
            <v>Maria Catalina Serna</v>
          </cell>
          <cell r="C254">
            <v>62</v>
          </cell>
          <cell r="D254">
            <v>71</v>
          </cell>
          <cell r="E254">
            <v>62</v>
          </cell>
          <cell r="F254">
            <v>89</v>
          </cell>
        </row>
        <row r="255">
          <cell r="A255" t="str">
            <v>Novfem- 121</v>
          </cell>
          <cell r="B255" t="str">
            <v>Maria Cecilia Marin Castrillon</v>
          </cell>
          <cell r="C255">
            <v>64</v>
          </cell>
          <cell r="D255">
            <v>102</v>
          </cell>
          <cell r="E255">
            <v>94</v>
          </cell>
          <cell r="F255">
            <v>95</v>
          </cell>
        </row>
        <row r="256">
          <cell r="A256" t="str">
            <v>Novfem- 187</v>
          </cell>
          <cell r="B256" t="str">
            <v>Maria Claudia Gonzalez Benitez</v>
          </cell>
          <cell r="C256">
            <v>0</v>
          </cell>
          <cell r="D256">
            <v>0</v>
          </cell>
          <cell r="E256">
            <v>84</v>
          </cell>
          <cell r="F256">
            <v>81</v>
          </cell>
        </row>
        <row r="257">
          <cell r="A257" t="str">
            <v>Novfem- 159</v>
          </cell>
          <cell r="B257" t="str">
            <v>Maria Clemencia Calderon Londoño</v>
          </cell>
          <cell r="C257">
            <v>53</v>
          </cell>
          <cell r="D257">
            <v>61</v>
          </cell>
          <cell r="E257">
            <v>79</v>
          </cell>
          <cell r="F257">
            <v>67</v>
          </cell>
        </row>
        <row r="258">
          <cell r="A258" t="str">
            <v>Novfem- 102</v>
          </cell>
          <cell r="B258" t="str">
            <v>Maria Elena Morales Hernandez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Novfem- 073</v>
          </cell>
          <cell r="B259" t="str">
            <v>Maria Elizabeth Taborda Castaneda</v>
          </cell>
          <cell r="C259">
            <v>27</v>
          </cell>
          <cell r="D259">
            <v>88</v>
          </cell>
          <cell r="E259">
            <v>105</v>
          </cell>
          <cell r="F259">
            <v>77</v>
          </cell>
          <cell r="G259">
            <v>91</v>
          </cell>
          <cell r="H259">
            <v>110</v>
          </cell>
        </row>
        <row r="260">
          <cell r="A260" t="str">
            <v>Novfem- 016</v>
          </cell>
          <cell r="B260" t="str">
            <v>Maria Eugania Yarce</v>
          </cell>
          <cell r="C260">
            <v>0</v>
          </cell>
          <cell r="D260">
            <v>0</v>
          </cell>
          <cell r="E260">
            <v>92</v>
          </cell>
          <cell r="F260">
            <v>80</v>
          </cell>
          <cell r="G260">
            <v>0</v>
          </cell>
          <cell r="H260">
            <v>0</v>
          </cell>
        </row>
        <row r="261">
          <cell r="A261" t="str">
            <v>Novfem- 095</v>
          </cell>
          <cell r="B261" t="str">
            <v>Maria Eugenia Gomez Gallego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Novfem- 003</v>
          </cell>
          <cell r="B262" t="str">
            <v>Maria Fernanda Bermeo Valderrama</v>
          </cell>
          <cell r="C262">
            <v>0</v>
          </cell>
          <cell r="D262">
            <v>0</v>
          </cell>
          <cell r="E262">
            <v>30</v>
          </cell>
          <cell r="F262">
            <v>69</v>
          </cell>
          <cell r="G262">
            <v>61</v>
          </cell>
          <cell r="H262">
            <v>83</v>
          </cell>
        </row>
        <row r="263">
          <cell r="A263" t="str">
            <v>Novfem- 020</v>
          </cell>
          <cell r="B263" t="str">
            <v>Maria Greisy Cariney Moreno Rua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 t="str">
            <v>Novfem- 173</v>
          </cell>
          <cell r="B264" t="str">
            <v>Maria Trinidad Torrado Florez</v>
          </cell>
          <cell r="C264">
            <v>54</v>
          </cell>
          <cell r="D264">
            <v>72</v>
          </cell>
          <cell r="E264">
            <v>60</v>
          </cell>
          <cell r="F264">
            <v>60</v>
          </cell>
        </row>
        <row r="265">
          <cell r="A265" t="str">
            <v>Novfem- 034</v>
          </cell>
          <cell r="B265" t="str">
            <v>Maria Veronica Gomez Montoya</v>
          </cell>
          <cell r="C265">
            <v>0</v>
          </cell>
          <cell r="D265">
            <v>0</v>
          </cell>
          <cell r="G265">
            <v>0</v>
          </cell>
          <cell r="H265">
            <v>0</v>
          </cell>
        </row>
        <row r="266">
          <cell r="A266" t="str">
            <v>Novfem- 082</v>
          </cell>
          <cell r="B266" t="str">
            <v>Maria Victoria Estrada Araque</v>
          </cell>
          <cell r="C266">
            <v>118</v>
          </cell>
          <cell r="D266">
            <v>102</v>
          </cell>
          <cell r="E266">
            <v>115</v>
          </cell>
          <cell r="F266">
            <v>99</v>
          </cell>
        </row>
        <row r="267">
          <cell r="A267" t="str">
            <v>Novfem- 145</v>
          </cell>
          <cell r="B267" t="str">
            <v>Maribel Montoya Velez</v>
          </cell>
          <cell r="C267">
            <v>81</v>
          </cell>
          <cell r="D267">
            <v>85</v>
          </cell>
          <cell r="E267">
            <v>84</v>
          </cell>
          <cell r="F267">
            <v>78</v>
          </cell>
        </row>
        <row r="268">
          <cell r="A268" t="str">
            <v>Novfem- 142</v>
          </cell>
          <cell r="B268" t="str">
            <v>Marta Rosalia Munoz Arboleda</v>
          </cell>
          <cell r="C268">
            <v>64</v>
          </cell>
          <cell r="D268">
            <v>140</v>
          </cell>
          <cell r="E268">
            <v>81</v>
          </cell>
          <cell r="F268">
            <v>63</v>
          </cell>
        </row>
        <row r="269">
          <cell r="A269" t="str">
            <v>Novfem- 158</v>
          </cell>
          <cell r="B269" t="str">
            <v>Martha Cecilia Valencia Ospina</v>
          </cell>
          <cell r="C269">
            <v>60</v>
          </cell>
          <cell r="D269">
            <v>91</v>
          </cell>
          <cell r="E269">
            <v>75</v>
          </cell>
          <cell r="F269">
            <v>77</v>
          </cell>
        </row>
        <row r="270">
          <cell r="A270" t="str">
            <v>Novfem- 170</v>
          </cell>
          <cell r="B270" t="str">
            <v>Martha Elizabeth Portilla Moreno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Novfem- 043</v>
          </cell>
          <cell r="B271" t="str">
            <v>Mary Luz Rivera Mesa</v>
          </cell>
          <cell r="C271">
            <v>39</v>
          </cell>
          <cell r="D271">
            <v>40</v>
          </cell>
          <cell r="E271">
            <v>70</v>
          </cell>
          <cell r="F271">
            <v>63</v>
          </cell>
          <cell r="G271">
            <v>50</v>
          </cell>
          <cell r="H271">
            <v>70</v>
          </cell>
        </row>
        <row r="272">
          <cell r="A272" t="str">
            <v>Novmas-311</v>
          </cell>
          <cell r="B272" t="str">
            <v>Mauricio Javier Estrada Ceballos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Novmas-342</v>
          </cell>
          <cell r="B273" t="str">
            <v>Mauro Eladio Usme Gonzalez</v>
          </cell>
          <cell r="C273">
            <v>0</v>
          </cell>
          <cell r="D273">
            <v>0</v>
          </cell>
          <cell r="E273">
            <v>75</v>
          </cell>
          <cell r="F273">
            <v>79</v>
          </cell>
        </row>
        <row r="274">
          <cell r="A274" t="str">
            <v>Novfem- 005</v>
          </cell>
          <cell r="B274" t="str">
            <v>Melbin Lopez Restrepo</v>
          </cell>
          <cell r="C274">
            <v>57</v>
          </cell>
          <cell r="D274">
            <v>88</v>
          </cell>
          <cell r="E274">
            <v>80</v>
          </cell>
          <cell r="F274">
            <v>66</v>
          </cell>
          <cell r="G274">
            <v>0</v>
          </cell>
          <cell r="H274">
            <v>0</v>
          </cell>
        </row>
        <row r="275">
          <cell r="A275" t="str">
            <v>Novmas-348</v>
          </cell>
          <cell r="B275" t="str">
            <v>Milton Sergio Bolivar Cuartas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Novfem- 022</v>
          </cell>
          <cell r="B276" t="str">
            <v>Monica Abigail Mosquera Galvez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 t="str">
            <v>Novfem- 161</v>
          </cell>
          <cell r="B277" t="str">
            <v>Monica Marcela Duque Gallego</v>
          </cell>
          <cell r="C277">
            <v>58</v>
          </cell>
          <cell r="D277">
            <v>54</v>
          </cell>
          <cell r="E277">
            <v>68</v>
          </cell>
          <cell r="F277">
            <v>73</v>
          </cell>
        </row>
        <row r="278">
          <cell r="A278" t="str">
            <v>Novfem- 028</v>
          </cell>
          <cell r="B278" t="str">
            <v>Monica Maria Macias Ruiz</v>
          </cell>
          <cell r="C278">
            <v>80</v>
          </cell>
          <cell r="D278">
            <v>65</v>
          </cell>
          <cell r="G278">
            <v>94</v>
          </cell>
          <cell r="H278">
            <v>102</v>
          </cell>
        </row>
        <row r="279">
          <cell r="A279" t="str">
            <v>Novfem- 129</v>
          </cell>
          <cell r="B279" t="str">
            <v>Nancy Jimena Osorno Ochoa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Novfem- 151</v>
          </cell>
          <cell r="B280" t="str">
            <v>Natali Suarez Restrepo</v>
          </cell>
          <cell r="C280">
            <v>64</v>
          </cell>
          <cell r="D280">
            <v>38</v>
          </cell>
          <cell r="E280">
            <v>0</v>
          </cell>
          <cell r="F280">
            <v>0</v>
          </cell>
        </row>
        <row r="281">
          <cell r="A281" t="str">
            <v>Novfem- 183</v>
          </cell>
          <cell r="B281" t="str">
            <v>Natalia Roa Giraldo</v>
          </cell>
          <cell r="C281">
            <v>49</v>
          </cell>
          <cell r="D281">
            <v>71</v>
          </cell>
          <cell r="E281">
            <v>56</v>
          </cell>
          <cell r="F281">
            <v>54</v>
          </cell>
        </row>
        <row r="282">
          <cell r="A282" t="str">
            <v>Novfem- 185</v>
          </cell>
          <cell r="B282" t="str">
            <v>Natalia Tobon Bedoya</v>
          </cell>
          <cell r="C282">
            <v>0</v>
          </cell>
          <cell r="D282">
            <v>0</v>
          </cell>
          <cell r="E282">
            <v>90</v>
          </cell>
          <cell r="F282">
            <v>91</v>
          </cell>
        </row>
        <row r="283">
          <cell r="A283" t="str">
            <v>Novfem- 004</v>
          </cell>
          <cell r="B283" t="str">
            <v>Nathalia Ospina Vasquez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Novmas-206</v>
          </cell>
          <cell r="B284" t="str">
            <v>Nelson Alberto Castaño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A285" t="str">
            <v>Novmas-343</v>
          </cell>
          <cell r="B285" t="str">
            <v>Nelson De Jesus Rua Cadavid</v>
          </cell>
          <cell r="C285">
            <v>0</v>
          </cell>
          <cell r="D285">
            <v>0</v>
          </cell>
        </row>
        <row r="286">
          <cell r="A286" t="str">
            <v>Novmas-344</v>
          </cell>
          <cell r="B286" t="str">
            <v>Nelson Yimi Marin Cañaveral</v>
          </cell>
          <cell r="C286">
            <v>0</v>
          </cell>
          <cell r="D286">
            <v>0</v>
          </cell>
        </row>
        <row r="287">
          <cell r="A287" t="str">
            <v>Novfem- 064</v>
          </cell>
          <cell r="B287" t="str">
            <v>Nelyda Maria Barrientos Florez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 t="str">
            <v>Novmas-312</v>
          </cell>
          <cell r="B288" t="str">
            <v>Nestor Raul Toro Balcazar</v>
          </cell>
          <cell r="C288">
            <v>0</v>
          </cell>
          <cell r="D288">
            <v>0</v>
          </cell>
          <cell r="E288">
            <v>105</v>
          </cell>
          <cell r="F288">
            <v>100</v>
          </cell>
        </row>
        <row r="289">
          <cell r="A289" t="str">
            <v>Novfem- 037</v>
          </cell>
          <cell r="B289" t="str">
            <v>Nidia Elizabeth Salinas Vera</v>
          </cell>
          <cell r="C289">
            <v>37</v>
          </cell>
          <cell r="D289">
            <v>43</v>
          </cell>
          <cell r="E289">
            <v>57</v>
          </cell>
          <cell r="F289">
            <v>61</v>
          </cell>
          <cell r="G289">
            <v>44</v>
          </cell>
          <cell r="H289">
            <v>93</v>
          </cell>
        </row>
        <row r="290">
          <cell r="A290" t="str">
            <v>Novfem- 019</v>
          </cell>
          <cell r="B290" t="str">
            <v>Noemy Melguizo Diosa</v>
          </cell>
          <cell r="C290">
            <v>58</v>
          </cell>
          <cell r="D290">
            <v>53</v>
          </cell>
          <cell r="E290">
            <v>77</v>
          </cell>
          <cell r="F290">
            <v>69</v>
          </cell>
          <cell r="G290">
            <v>86</v>
          </cell>
          <cell r="H290">
            <v>59</v>
          </cell>
        </row>
        <row r="291">
          <cell r="A291" t="str">
            <v>Novfem- 166</v>
          </cell>
          <cell r="B291" t="str">
            <v>Nohemi Amparo Hincapie Preciado</v>
          </cell>
          <cell r="C291">
            <v>85</v>
          </cell>
          <cell r="D291">
            <v>80</v>
          </cell>
          <cell r="E291">
            <v>0</v>
          </cell>
          <cell r="F291">
            <v>0</v>
          </cell>
        </row>
        <row r="292">
          <cell r="A292" t="str">
            <v>Novfem- 013</v>
          </cell>
          <cell r="B292" t="str">
            <v>Olga Lucia Cardona</v>
          </cell>
          <cell r="C292">
            <v>24</v>
          </cell>
          <cell r="D292">
            <v>54</v>
          </cell>
          <cell r="E292">
            <v>57</v>
          </cell>
          <cell r="F292">
            <v>59</v>
          </cell>
          <cell r="G292">
            <v>56</v>
          </cell>
          <cell r="H292">
            <v>78</v>
          </cell>
        </row>
        <row r="293">
          <cell r="A293" t="str">
            <v>Novfem- 002</v>
          </cell>
          <cell r="B293" t="str">
            <v>Olga Patricia Llano Obando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 t="str">
            <v>Novfem- 026</v>
          </cell>
          <cell r="B294" t="str">
            <v>Oneida Muñoz Muñoz</v>
          </cell>
          <cell r="C294">
            <v>71</v>
          </cell>
          <cell r="D294">
            <v>119</v>
          </cell>
          <cell r="E294">
            <v>89</v>
          </cell>
          <cell r="F294">
            <v>87</v>
          </cell>
          <cell r="G294">
            <v>96</v>
          </cell>
          <cell r="H294">
            <v>79</v>
          </cell>
        </row>
        <row r="295">
          <cell r="A295" t="str">
            <v>Novmas-203</v>
          </cell>
          <cell r="B295" t="str">
            <v>Oscar Adolfo Giraldo Giraldo</v>
          </cell>
          <cell r="C295">
            <v>133</v>
          </cell>
          <cell r="D295">
            <v>138</v>
          </cell>
          <cell r="E295">
            <v>95</v>
          </cell>
          <cell r="F295">
            <v>167</v>
          </cell>
          <cell r="G295">
            <v>126</v>
          </cell>
          <cell r="H295">
            <v>112</v>
          </cell>
        </row>
        <row r="296">
          <cell r="A296" t="str">
            <v>Novmas-237</v>
          </cell>
          <cell r="B296" t="str">
            <v>Oscar Betancourt Llanos</v>
          </cell>
          <cell r="C296">
            <v>108</v>
          </cell>
          <cell r="D296">
            <v>97</v>
          </cell>
          <cell r="E296">
            <v>128</v>
          </cell>
          <cell r="F296">
            <v>83</v>
          </cell>
        </row>
        <row r="297">
          <cell r="A297" t="str">
            <v>Novmas-215</v>
          </cell>
          <cell r="B297" t="str">
            <v>Oscar Esau Gonzales Vasco</v>
          </cell>
          <cell r="C297">
            <v>105</v>
          </cell>
          <cell r="D297">
            <v>126</v>
          </cell>
          <cell r="E297">
            <v>90</v>
          </cell>
          <cell r="F297">
            <v>85</v>
          </cell>
          <cell r="G297">
            <v>100</v>
          </cell>
          <cell r="H297">
            <v>120</v>
          </cell>
        </row>
        <row r="298">
          <cell r="A298" t="str">
            <v>Novmas-263</v>
          </cell>
          <cell r="B298" t="str">
            <v>Oscar Omar Montoya Echeverri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Novfem- 062</v>
          </cell>
          <cell r="B299" t="str">
            <v>Paola Andrea Oliveros Vargas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 t="str">
            <v>Novfem- 036</v>
          </cell>
          <cell r="B300" t="str">
            <v>Paola Montoya Valencia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A301" t="str">
            <v>Novfem- 065</v>
          </cell>
          <cell r="B301" t="str">
            <v>Patricia Del Socorro Acevedo Suarez</v>
          </cell>
          <cell r="C301">
            <v>136</v>
          </cell>
          <cell r="D301">
            <v>111</v>
          </cell>
          <cell r="E301">
            <v>82</v>
          </cell>
          <cell r="F301">
            <v>115</v>
          </cell>
          <cell r="G301">
            <v>100</v>
          </cell>
          <cell r="H301">
            <v>82</v>
          </cell>
        </row>
        <row r="302">
          <cell r="A302" t="str">
            <v>Novfem- 091</v>
          </cell>
          <cell r="B302" t="str">
            <v>Patricia Yaneth Corcho Romero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Novfem- 110</v>
          </cell>
          <cell r="B303" t="str">
            <v>Paula Andrea Correa Velez</v>
          </cell>
          <cell r="C303">
            <v>60</v>
          </cell>
          <cell r="D303">
            <v>74</v>
          </cell>
          <cell r="E303">
            <v>91</v>
          </cell>
          <cell r="F303">
            <v>59</v>
          </cell>
        </row>
        <row r="304">
          <cell r="A304" t="str">
            <v>Novfem- 164</v>
          </cell>
          <cell r="B304" t="str">
            <v>Paula Andrea Mesa Londono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Novfem- 044</v>
          </cell>
          <cell r="B305" t="str">
            <v>Paula Andrea Velasquez Tejada</v>
          </cell>
          <cell r="C305">
            <v>78</v>
          </cell>
          <cell r="D305">
            <v>104</v>
          </cell>
          <cell r="E305">
            <v>99</v>
          </cell>
          <cell r="F305">
            <v>68</v>
          </cell>
          <cell r="G305">
            <v>88</v>
          </cell>
          <cell r="H305">
            <v>96</v>
          </cell>
        </row>
        <row r="306">
          <cell r="A306" t="str">
            <v>Novmas-350</v>
          </cell>
          <cell r="B306" t="str">
            <v>Pedro Nel Gallo Henao</v>
          </cell>
          <cell r="C306">
            <v>93</v>
          </cell>
          <cell r="D306">
            <v>93</v>
          </cell>
          <cell r="E306">
            <v>122</v>
          </cell>
          <cell r="F306">
            <v>99</v>
          </cell>
        </row>
        <row r="307">
          <cell r="A307" t="str">
            <v>Novmas-325</v>
          </cell>
          <cell r="B307" t="str">
            <v>Ramiro Meneses Perez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Novmas-326</v>
          </cell>
          <cell r="B308" t="str">
            <v>Raul Alberto Rojo Ospina</v>
          </cell>
          <cell r="C308">
            <v>0</v>
          </cell>
          <cell r="D308">
            <v>0</v>
          </cell>
          <cell r="E308">
            <v>144</v>
          </cell>
          <cell r="F308">
            <v>125</v>
          </cell>
        </row>
        <row r="309">
          <cell r="A309" t="str">
            <v>Novfem- 012</v>
          </cell>
          <cell r="B309" t="str">
            <v>Rosa Margot Sepulveda</v>
          </cell>
          <cell r="C309">
            <v>55</v>
          </cell>
          <cell r="D309">
            <v>59</v>
          </cell>
          <cell r="E309">
            <v>93</v>
          </cell>
          <cell r="F309">
            <v>109</v>
          </cell>
          <cell r="G309">
            <v>70</v>
          </cell>
          <cell r="H309">
            <v>80</v>
          </cell>
        </row>
        <row r="310">
          <cell r="A310" t="str">
            <v>Novmas-332</v>
          </cell>
          <cell r="B310" t="str">
            <v>Ruben Dario Aristizabal Pabon</v>
          </cell>
          <cell r="C310">
            <v>0</v>
          </cell>
          <cell r="D310">
            <v>0</v>
          </cell>
          <cell r="E310">
            <v>106</v>
          </cell>
          <cell r="F310">
            <v>122</v>
          </cell>
        </row>
        <row r="311">
          <cell r="A311" t="str">
            <v>Novmas-224</v>
          </cell>
          <cell r="B311" t="str">
            <v>Ruben Dario Giraldo Cano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Novmas-333</v>
          </cell>
          <cell r="B312" t="str">
            <v>Ruben Dario Martinez Granada</v>
          </cell>
          <cell r="C312">
            <v>125</v>
          </cell>
          <cell r="D312">
            <v>119</v>
          </cell>
          <cell r="E312">
            <v>105</v>
          </cell>
          <cell r="F312">
            <v>76</v>
          </cell>
        </row>
        <row r="313">
          <cell r="A313" t="str">
            <v>Novmas-264</v>
          </cell>
          <cell r="B313" t="str">
            <v>Ruber Ferney Ocampo Chalarca</v>
          </cell>
          <cell r="C313">
            <v>76</v>
          </cell>
          <cell r="D313">
            <v>124</v>
          </cell>
          <cell r="E313">
            <v>97</v>
          </cell>
          <cell r="F313">
            <v>141</v>
          </cell>
        </row>
        <row r="314">
          <cell r="A314" t="str">
            <v>Novfem- 011</v>
          </cell>
          <cell r="B314" t="str">
            <v>Rubiela Lopez Cataño</v>
          </cell>
          <cell r="C314">
            <v>127</v>
          </cell>
          <cell r="D314">
            <v>100</v>
          </cell>
          <cell r="E314">
            <v>119</v>
          </cell>
          <cell r="F314">
            <v>140</v>
          </cell>
          <cell r="G314">
            <v>117</v>
          </cell>
          <cell r="H314">
            <v>123</v>
          </cell>
        </row>
        <row r="315">
          <cell r="A315" t="str">
            <v>Novfem- 113</v>
          </cell>
          <cell r="B315" t="str">
            <v>Ruth Mary Uribe Hincapie</v>
          </cell>
          <cell r="C315">
            <v>61</v>
          </cell>
          <cell r="D315">
            <v>63</v>
          </cell>
          <cell r="E315">
            <v>58</v>
          </cell>
          <cell r="F315">
            <v>50</v>
          </cell>
        </row>
        <row r="316">
          <cell r="A316" t="str">
            <v>Novfem- 133</v>
          </cell>
          <cell r="B316" t="str">
            <v>Sandra Cristina Ramirez Rodriguez</v>
          </cell>
          <cell r="C316">
            <v>67</v>
          </cell>
          <cell r="D316">
            <v>70</v>
          </cell>
          <cell r="E316">
            <v>0</v>
          </cell>
          <cell r="F316">
            <v>0</v>
          </cell>
        </row>
        <row r="317">
          <cell r="A317" t="str">
            <v>Novfem- 172</v>
          </cell>
          <cell r="B317" t="str">
            <v>Sandra Liliana Ortiz Acevedo</v>
          </cell>
          <cell r="C317">
            <v>71</v>
          </cell>
          <cell r="D317">
            <v>97</v>
          </cell>
          <cell r="E317">
            <v>75</v>
          </cell>
          <cell r="F317">
            <v>88</v>
          </cell>
        </row>
        <row r="318">
          <cell r="A318" t="str">
            <v>Novfem- 148</v>
          </cell>
          <cell r="B318" t="str">
            <v>Sandra Milena Giraldo Lujan</v>
          </cell>
          <cell r="C318">
            <v>78</v>
          </cell>
          <cell r="D318">
            <v>83</v>
          </cell>
          <cell r="E318">
            <v>0</v>
          </cell>
          <cell r="F318">
            <v>0</v>
          </cell>
        </row>
        <row r="319">
          <cell r="A319" t="str">
            <v>Novfem- 087</v>
          </cell>
          <cell r="B319" t="str">
            <v>Sandra Milena Melguizo Castañeda</v>
          </cell>
          <cell r="C319">
            <v>69</v>
          </cell>
          <cell r="D319">
            <v>91</v>
          </cell>
          <cell r="E319">
            <v>52</v>
          </cell>
          <cell r="F319">
            <v>85</v>
          </cell>
        </row>
        <row r="320">
          <cell r="A320" t="str">
            <v>Novfem- 190</v>
          </cell>
          <cell r="B320" t="str">
            <v>Sandra Yaneth Jimenez Correa</v>
          </cell>
          <cell r="C320">
            <v>85</v>
          </cell>
          <cell r="D320">
            <v>72</v>
          </cell>
          <cell r="E320">
            <v>91</v>
          </cell>
          <cell r="F320">
            <v>84</v>
          </cell>
        </row>
        <row r="321">
          <cell r="A321" t="str">
            <v>Novmas-345</v>
          </cell>
          <cell r="B321" t="str">
            <v>Sandro Adolfo Paniagua Florez</v>
          </cell>
          <cell r="C321">
            <v>94</v>
          </cell>
          <cell r="D321">
            <v>126</v>
          </cell>
          <cell r="E321">
            <v>74</v>
          </cell>
          <cell r="F321">
            <v>118</v>
          </cell>
        </row>
        <row r="322">
          <cell r="A322" t="str">
            <v>Novmas-313</v>
          </cell>
          <cell r="B322" t="str">
            <v>Santiago Aicardo Vergara Cardona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Novmas-351</v>
          </cell>
          <cell r="B323" t="str">
            <v>Santiago Mejia Uribe</v>
          </cell>
          <cell r="C323">
            <v>0</v>
          </cell>
          <cell r="D323">
            <v>0</v>
          </cell>
          <cell r="E323">
            <v>89</v>
          </cell>
          <cell r="F323">
            <v>102</v>
          </cell>
        </row>
        <row r="324">
          <cell r="A324" t="str">
            <v>Novfem- 079</v>
          </cell>
          <cell r="B324" t="str">
            <v>Sara Lucia Monroy Zuluaga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Novmas-230</v>
          </cell>
          <cell r="B325" t="str">
            <v>Sergio Alejandro Maya Murillo</v>
          </cell>
          <cell r="C325">
            <v>61</v>
          </cell>
          <cell r="D325">
            <v>30</v>
          </cell>
          <cell r="E325">
            <v>117</v>
          </cell>
          <cell r="F325">
            <v>73</v>
          </cell>
          <cell r="G325">
            <v>52</v>
          </cell>
          <cell r="H325">
            <v>78</v>
          </cell>
        </row>
        <row r="326">
          <cell r="A326" t="str">
            <v>Novmas-314</v>
          </cell>
          <cell r="B326" t="str">
            <v>Sergio Ignacio Rios Garcia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Novfem- 094</v>
          </cell>
          <cell r="B327" t="str">
            <v>Sorayda Maria Quiroz Macias</v>
          </cell>
          <cell r="C327">
            <v>72</v>
          </cell>
          <cell r="D327">
            <v>81</v>
          </cell>
          <cell r="E327">
            <v>55</v>
          </cell>
          <cell r="F327">
            <v>87</v>
          </cell>
        </row>
        <row r="328">
          <cell r="A328" t="str">
            <v>Novfem- 007</v>
          </cell>
          <cell r="B328" t="str">
            <v>Teresita De Jesus Ruiz Posada</v>
          </cell>
          <cell r="C328">
            <v>65</v>
          </cell>
          <cell r="D328">
            <v>107</v>
          </cell>
          <cell r="E328">
            <v>94</v>
          </cell>
          <cell r="F328">
            <v>118</v>
          </cell>
          <cell r="G328">
            <v>67</v>
          </cell>
          <cell r="H328">
            <v>92</v>
          </cell>
        </row>
        <row r="329">
          <cell r="A329" t="str">
            <v>Novfem- 068</v>
          </cell>
          <cell r="B329" t="str">
            <v>Ursula Eugenia Agudelo Castaño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 t="str">
            <v>Novfem- 106</v>
          </cell>
          <cell r="B330" t="str">
            <v>Valentina Ines Villa Molina</v>
          </cell>
          <cell r="C330">
            <v>69</v>
          </cell>
          <cell r="D330">
            <v>95</v>
          </cell>
          <cell r="E330">
            <v>71</v>
          </cell>
          <cell r="F330">
            <v>95</v>
          </cell>
        </row>
        <row r="331">
          <cell r="A331" t="str">
            <v>Novfem- 023</v>
          </cell>
          <cell r="B331" t="str">
            <v>Vanessa Chanci Angel</v>
          </cell>
          <cell r="C331">
            <v>0</v>
          </cell>
          <cell r="D331">
            <v>0</v>
          </cell>
          <cell r="E331">
            <v>56</v>
          </cell>
          <cell r="F331">
            <v>41</v>
          </cell>
          <cell r="G331">
            <v>73</v>
          </cell>
          <cell r="H331">
            <v>59</v>
          </cell>
        </row>
        <row r="332">
          <cell r="A332" t="str">
            <v>Novmas-315</v>
          </cell>
          <cell r="B332" t="str">
            <v>Walter De Jesus Alzate Ceballos</v>
          </cell>
          <cell r="C332">
            <v>119</v>
          </cell>
          <cell r="D332">
            <v>125</v>
          </cell>
          <cell r="E332">
            <v>112</v>
          </cell>
          <cell r="F332">
            <v>136</v>
          </cell>
        </row>
        <row r="333">
          <cell r="A333" t="str">
            <v>Novmas-272</v>
          </cell>
          <cell r="B333" t="str">
            <v>Walter De Jesus Escobar Velez</v>
          </cell>
          <cell r="C333">
            <v>0</v>
          </cell>
          <cell r="D333">
            <v>0</v>
          </cell>
        </row>
        <row r="334">
          <cell r="A334" t="str">
            <v>Novmas-238</v>
          </cell>
          <cell r="B334" t="str">
            <v>Wilber Augusto Agudelo Montoya</v>
          </cell>
          <cell r="C334">
            <v>73</v>
          </cell>
          <cell r="D334">
            <v>126</v>
          </cell>
          <cell r="E334">
            <v>91</v>
          </cell>
          <cell r="F334">
            <v>131</v>
          </cell>
        </row>
        <row r="335">
          <cell r="A335" t="str">
            <v>Novmas-334</v>
          </cell>
          <cell r="B335" t="str">
            <v>Wilder Alonso Zapata Uribe</v>
          </cell>
          <cell r="C335">
            <v>81</v>
          </cell>
          <cell r="D335">
            <v>58</v>
          </cell>
          <cell r="E335">
            <v>122</v>
          </cell>
          <cell r="F335">
            <v>68</v>
          </cell>
        </row>
        <row r="336">
          <cell r="A336" t="str">
            <v>Novmas-316</v>
          </cell>
          <cell r="B336" t="str">
            <v>Wilder Gildardo Herrera Gutierrez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Novmas-216</v>
          </cell>
          <cell r="B337" t="str">
            <v>Wilder Isaac Mier Corpas</v>
          </cell>
          <cell r="C337">
            <v>85</v>
          </cell>
          <cell r="D337">
            <v>121</v>
          </cell>
          <cell r="E337">
            <v>141</v>
          </cell>
          <cell r="F337">
            <v>88</v>
          </cell>
          <cell r="G337">
            <v>106</v>
          </cell>
          <cell r="H337">
            <v>123</v>
          </cell>
        </row>
        <row r="338">
          <cell r="A338" t="str">
            <v>Novmas-239</v>
          </cell>
          <cell r="B338" t="str">
            <v>William Ernesto Saenz Mejia</v>
          </cell>
          <cell r="C338">
            <v>74</v>
          </cell>
          <cell r="D338">
            <v>129</v>
          </cell>
          <cell r="E338">
            <v>108</v>
          </cell>
          <cell r="F338">
            <v>125</v>
          </cell>
        </row>
        <row r="339">
          <cell r="A339" t="str">
            <v>Novmas-317</v>
          </cell>
          <cell r="B339" t="str">
            <v>Wilman Bautista Barrera Sepulveda</v>
          </cell>
          <cell r="C339">
            <v>112</v>
          </cell>
          <cell r="D339">
            <v>72</v>
          </cell>
          <cell r="E339">
            <v>15</v>
          </cell>
          <cell r="F339">
            <v>85</v>
          </cell>
        </row>
        <row r="340">
          <cell r="A340" t="str">
            <v>Novmas-240</v>
          </cell>
          <cell r="B340" t="str">
            <v>Wilmar Alonso Callejas Chaverra</v>
          </cell>
          <cell r="C340">
            <v>82</v>
          </cell>
          <cell r="D340">
            <v>93</v>
          </cell>
          <cell r="E340">
            <v>87</v>
          </cell>
          <cell r="F340">
            <v>76</v>
          </cell>
        </row>
        <row r="341">
          <cell r="A341" t="str">
            <v>Novmas-318</v>
          </cell>
          <cell r="B341" t="str">
            <v>Wilmer Copete Asprilla</v>
          </cell>
          <cell r="C341">
            <v>134</v>
          </cell>
          <cell r="D341">
            <v>80</v>
          </cell>
          <cell r="E341">
            <v>93</v>
          </cell>
          <cell r="F341">
            <v>132</v>
          </cell>
        </row>
        <row r="342">
          <cell r="A342" t="str">
            <v>Novfem- 006</v>
          </cell>
          <cell r="B342" t="str">
            <v>Wilse De Jesus Rodriguez Usuga</v>
          </cell>
          <cell r="C342">
            <v>73</v>
          </cell>
          <cell r="D342">
            <v>72</v>
          </cell>
          <cell r="E342">
            <v>64</v>
          </cell>
          <cell r="F342">
            <v>54</v>
          </cell>
          <cell r="G342">
            <v>72</v>
          </cell>
          <cell r="H342">
            <v>69</v>
          </cell>
        </row>
        <row r="343">
          <cell r="A343" t="str">
            <v>Novfem- 177</v>
          </cell>
          <cell r="B343" t="str">
            <v>Xiomara Mejia Castañeda</v>
          </cell>
          <cell r="C343">
            <v>39</v>
          </cell>
          <cell r="D343">
            <v>64</v>
          </cell>
          <cell r="E343">
            <v>66</v>
          </cell>
          <cell r="F343">
            <v>82</v>
          </cell>
        </row>
        <row r="344">
          <cell r="A344" t="str">
            <v>Novfem- 162</v>
          </cell>
          <cell r="B344" t="str">
            <v>Yamile Loaiza Castellano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Novfem- 132</v>
          </cell>
          <cell r="B345" t="str">
            <v>Yanneth Gamboa Castro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Novfem- 137</v>
          </cell>
          <cell r="B346" t="str">
            <v>Yazmin Hoyos Aristizabal</v>
          </cell>
          <cell r="C346">
            <v>76</v>
          </cell>
          <cell r="D346">
            <v>57</v>
          </cell>
          <cell r="E346">
            <v>65</v>
          </cell>
          <cell r="F346">
            <v>71</v>
          </cell>
        </row>
        <row r="347">
          <cell r="A347" t="str">
            <v>Novfem- 165</v>
          </cell>
          <cell r="B347" t="str">
            <v>Yenifer Brand Caceres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Novfem- 027</v>
          </cell>
          <cell r="B348" t="str">
            <v>Yenis Yaneth Almanza Paternina</v>
          </cell>
          <cell r="C348">
            <v>50</v>
          </cell>
          <cell r="D348">
            <v>42</v>
          </cell>
          <cell r="G348">
            <v>68</v>
          </cell>
          <cell r="H348">
            <v>74</v>
          </cell>
        </row>
        <row r="349">
          <cell r="A349" t="str">
            <v>Novfem- 067</v>
          </cell>
          <cell r="B349" t="str">
            <v>Yenny Alejandra Hoyos Quintero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A350" t="str">
            <v>Novfem- 135</v>
          </cell>
          <cell r="B350" t="str">
            <v>Yesica Yuliet Ramirez Arroyave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Novmas-319</v>
          </cell>
          <cell r="B351" t="str">
            <v>Yohiner Ancizar Alzate Salazar</v>
          </cell>
          <cell r="C351">
            <v>0</v>
          </cell>
          <cell r="D351">
            <v>0</v>
          </cell>
          <cell r="E351">
            <v>67</v>
          </cell>
          <cell r="F351">
            <v>63</v>
          </cell>
        </row>
        <row r="352">
          <cell r="A352" t="str">
            <v>Novfem- 184</v>
          </cell>
          <cell r="B352" t="str">
            <v>Yuli Dayany Rodriguez Daza</v>
          </cell>
          <cell r="C352">
            <v>94</v>
          </cell>
          <cell r="D352">
            <v>38</v>
          </cell>
          <cell r="E352">
            <v>65</v>
          </cell>
          <cell r="F352">
            <v>57</v>
          </cell>
        </row>
        <row r="353">
          <cell r="A353" t="str">
            <v>Novfem- 154</v>
          </cell>
          <cell r="B353" t="str">
            <v>Yusbreiny Agudelo Patiño</v>
          </cell>
          <cell r="C353">
            <v>54</v>
          </cell>
          <cell r="D353">
            <v>76</v>
          </cell>
          <cell r="E353">
            <v>58</v>
          </cell>
          <cell r="F353">
            <v>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976D-3DA4-44C0-95D9-661A3E6B2B05}">
  <sheetPr>
    <tabColor rgb="FFFFFFFF"/>
  </sheetPr>
  <dimension ref="A1:Z941"/>
  <sheetViews>
    <sheetView showGridLines="0" workbookViewId="0">
      <selection activeCell="C21" sqref="C21"/>
    </sheetView>
  </sheetViews>
  <sheetFormatPr baseColWidth="10" defaultColWidth="14.42578125" defaultRowHeight="15" customHeight="1" x14ac:dyDescent="0.2"/>
  <cols>
    <col min="1" max="1" width="5.42578125" customWidth="1"/>
    <col min="2" max="2" width="5.85546875" hidden="1" customWidth="1"/>
    <col min="3" max="3" width="41.5703125" bestFit="1" customWidth="1"/>
    <col min="4" max="4" width="67.28515625" bestFit="1" customWidth="1"/>
    <col min="5" max="10" width="5.42578125" customWidth="1"/>
    <col min="11" max="11" width="9.5703125" customWidth="1"/>
    <col min="12" max="12" width="13.7109375" customWidth="1"/>
    <col min="13" max="26" width="10.7109375" customWidth="1"/>
  </cols>
  <sheetData>
    <row r="1" spans="1:26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6" ht="25.5" customHeight="1" x14ac:dyDescent="0.35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22.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8">
        <v>1</v>
      </c>
      <c r="B4" s="14" t="s">
        <v>177</v>
      </c>
      <c r="C4" s="10" t="str">
        <f>IFERROR(VLOOKUP(B4,[1]DatosLineas!$A$2:$B$500,2,FALSE),"")</f>
        <v>Rubiela Lopez Cataño</v>
      </c>
      <c r="D4" s="10" t="str">
        <f>IFERROR(VLOOKUP(C4,'[1]DATOS TORNEO'!$F$4:$G$503,2,FALSE),"")</f>
        <v>JUBILADO</v>
      </c>
      <c r="E4" s="11">
        <f>IFERROR(VLOOKUP($C4,[1]DatosLineas!$B$2:$H$500,2,FALSE),"")</f>
        <v>127</v>
      </c>
      <c r="F4" s="11">
        <f>IFERROR(VLOOKUP($C4,[1]DatosLineas!$B$2:$H$500,3,FALSE),"")</f>
        <v>100</v>
      </c>
      <c r="G4" s="11">
        <f>IFERROR(VLOOKUP($C4,[1]DatosLineas!$B$2:$H$500,4,FALSE),"")</f>
        <v>119</v>
      </c>
      <c r="H4" s="11">
        <f>IFERROR(VLOOKUP($C4,[1]DatosLineas!$B$2:$H$500,5,FALSE),"")</f>
        <v>140</v>
      </c>
      <c r="I4" s="11">
        <f>IFERROR(VLOOKUP($C4,[1]DatosLineas!$B$2:$H$500,6,FALSE),"")</f>
        <v>117</v>
      </c>
      <c r="J4" s="11">
        <f>IFERROR(VLOOKUP($C4,[1]DatosLineas!$B$2:$H$500,7,FALSE),"")</f>
        <v>123</v>
      </c>
      <c r="K4" s="11">
        <f>SUM(E4:J4)</f>
        <v>726</v>
      </c>
      <c r="L4" s="12">
        <f>IFERROR(AVERAGEIF(E4:J4,"&gt;0"),"")</f>
        <v>121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8">
        <f>+A4+1</f>
        <v>2</v>
      </c>
      <c r="B5" s="14" t="s">
        <v>178</v>
      </c>
      <c r="C5" s="10" t="str">
        <f>IFERROR(VLOOKUP(B5,[1]DatosLineas!$A$2:$B$500,2,FALSE),"")</f>
        <v>Patricia Del Socorro Acevedo Suarez</v>
      </c>
      <c r="D5" s="10" t="str">
        <f>IFERROR(VLOOKUP(C5,'[1]DATOS TORNEO'!$F$4:$G$503,2,FALSE),"")</f>
        <v>SECRETARIA DE GESTION HUMANA Y SERVICIO A LA CIUDADANIA</v>
      </c>
      <c r="E5" s="11">
        <f>IFERROR(VLOOKUP($C5,[1]DatosLineas!$B$2:$H$500,2,FALSE),"")</f>
        <v>136</v>
      </c>
      <c r="F5" s="11">
        <f>IFERROR(VLOOKUP($C5,[1]DatosLineas!$B$2:$H$500,3,FALSE),"")</f>
        <v>111</v>
      </c>
      <c r="G5" s="11">
        <f>IFERROR(VLOOKUP($C5,[1]DatosLineas!$B$2:$H$500,4,FALSE),"")</f>
        <v>82</v>
      </c>
      <c r="H5" s="11">
        <f>IFERROR(VLOOKUP($C5,[1]DatosLineas!$B$2:$H$500,5,FALSE),"")</f>
        <v>115</v>
      </c>
      <c r="I5" s="11">
        <f>IFERROR(VLOOKUP($C5,[1]DatosLineas!$B$2:$H$500,6,FALSE),"")</f>
        <v>100</v>
      </c>
      <c r="J5" s="11">
        <f>IFERROR(VLOOKUP($C5,[1]DatosLineas!$B$2:$H$500,7,FALSE),"")</f>
        <v>82</v>
      </c>
      <c r="K5" s="11">
        <f>SUM(E5:J5)</f>
        <v>626</v>
      </c>
      <c r="L5" s="12">
        <f>IFERROR(AVERAGEIF(E5:J5,"&gt;0"),"")</f>
        <v>104.33333333333333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">
      <c r="A6" s="8">
        <f t="shared" ref="A6:A69" si="0">+A5+1</f>
        <v>3</v>
      </c>
      <c r="B6" s="14" t="s">
        <v>179</v>
      </c>
      <c r="C6" s="10" t="str">
        <f>IFERROR(VLOOKUP(B6,[1]DatosLineas!$A$2:$B$500,2,FALSE),"")</f>
        <v>Lina Marcela Rivera Velez</v>
      </c>
      <c r="D6" s="10" t="str">
        <f>IFERROR(VLOOKUP(C6,'[1]DATOS TORNEO'!$F$4:$G$503,2,FALSE),"")</f>
        <v>SECRETARIA DE GESTION HUMANA Y SERVICIO A LA CIUDADANIA</v>
      </c>
      <c r="E6" s="11">
        <f>IFERROR(VLOOKUP($C6,[1]DatosLineas!$B$2:$H$500,2,FALSE),"")</f>
        <v>73</v>
      </c>
      <c r="F6" s="11">
        <f>IFERROR(VLOOKUP($C6,[1]DatosLineas!$B$2:$H$500,3,FALSE),"")</f>
        <v>131</v>
      </c>
      <c r="G6" s="11">
        <f>IFERROR(VLOOKUP($C6,[1]DatosLineas!$B$2:$H$500,4,FALSE),"")</f>
        <v>92</v>
      </c>
      <c r="H6" s="11">
        <f>IFERROR(VLOOKUP($C6,[1]DatosLineas!$B$2:$H$500,5,FALSE),"")</f>
        <v>93</v>
      </c>
      <c r="I6" s="11">
        <f>IFERROR(VLOOKUP($C6,[1]DatosLineas!$B$2:$H$500,6,FALSE),"")</f>
        <v>109</v>
      </c>
      <c r="J6" s="11">
        <f>IFERROR(VLOOKUP($C6,[1]DatosLineas!$B$2:$H$500,7,FALSE),"")</f>
        <v>124</v>
      </c>
      <c r="K6" s="11">
        <f>SUM(E6:J6)</f>
        <v>622</v>
      </c>
      <c r="L6" s="12">
        <f>IFERROR(AVERAGEIF(E6:J6,"&gt;0"),"")</f>
        <v>103.66666666666667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8">
        <f t="shared" si="0"/>
        <v>4</v>
      </c>
      <c r="B7" s="14" t="s">
        <v>180</v>
      </c>
      <c r="C7" s="10" t="str">
        <f>IFERROR(VLOOKUP(B7,[1]DatosLineas!$A$2:$B$500,2,FALSE),"")</f>
        <v>Beatriz Elena Gutierrez Yepes</v>
      </c>
      <c r="D7" s="10" t="str">
        <f>IFERROR(VLOOKUP(C7,'[1]DATOS TORNEO'!$F$4:$G$503,2,FALSE),"")</f>
        <v>SECRETARIA DE GESTION HUMANA Y SERVICIO A LA CIUDADANÍA</v>
      </c>
      <c r="E7" s="11">
        <f>IFERROR(VLOOKUP($C7,[1]DatosLineas!$B$2:$H$500,2,FALSE),"")</f>
        <v>106</v>
      </c>
      <c r="F7" s="11">
        <f>IFERROR(VLOOKUP($C7,[1]DatosLineas!$B$2:$H$500,3,FALSE),"")</f>
        <v>118</v>
      </c>
      <c r="G7" s="11">
        <f>IFERROR(VLOOKUP($C7,[1]DatosLineas!$B$2:$H$500,4,FALSE),"")</f>
        <v>85</v>
      </c>
      <c r="H7" s="11">
        <f>IFERROR(VLOOKUP($C7,[1]DatosLineas!$B$2:$H$500,5,FALSE),"")</f>
        <v>105</v>
      </c>
      <c r="I7" s="11">
        <f>IFERROR(VLOOKUP($C7,[1]DatosLineas!$B$2:$H$500,6,FALSE),"")</f>
        <v>98</v>
      </c>
      <c r="J7" s="11">
        <f>IFERROR(VLOOKUP($C7,[1]DatosLineas!$B$2:$H$500,7,FALSE),"")</f>
        <v>107</v>
      </c>
      <c r="K7" s="11">
        <f>SUM(E7:J7)</f>
        <v>619</v>
      </c>
      <c r="L7" s="12">
        <f>IFERROR(AVERAGEIF(E7:J7,"&gt;0"),"")</f>
        <v>103.16666666666667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">
        <f t="shared" si="0"/>
        <v>5</v>
      </c>
      <c r="B8" s="14" t="s">
        <v>181</v>
      </c>
      <c r="C8" s="10" t="str">
        <f>IFERROR(VLOOKUP(B8,[1]DatosLineas!$A$2:$B$500,2,FALSE),"")</f>
        <v>Jazmin Andrea Gonzalez Arias</v>
      </c>
      <c r="D8" s="10" t="str">
        <f>IFERROR(VLOOKUP(C8,'[1]DATOS TORNEO'!$F$4:$G$503,2,FALSE),"")</f>
        <v>SECRETARIA DE EVALUACION Y CONTROL</v>
      </c>
      <c r="E8" s="11">
        <f>IFERROR(VLOOKUP($C8,[1]DatosLineas!$B$2:$H$500,2,FALSE),"")</f>
        <v>99</v>
      </c>
      <c r="F8" s="11">
        <f>IFERROR(VLOOKUP($C8,[1]DatosLineas!$B$2:$H$500,3,FALSE),"")</f>
        <v>102</v>
      </c>
      <c r="G8" s="11">
        <f>IFERROR(VLOOKUP($C8,[1]DatosLineas!$B$2:$H$500,4,FALSE),"")</f>
        <v>92</v>
      </c>
      <c r="H8" s="11">
        <f>IFERROR(VLOOKUP($C8,[1]DatosLineas!$B$2:$H$500,5,FALSE),"")</f>
        <v>88</v>
      </c>
      <c r="I8" s="11">
        <f>IFERROR(VLOOKUP($C8,[1]DatosLineas!$B$2:$H$500,6,FALSE),"")</f>
        <v>98</v>
      </c>
      <c r="J8" s="11">
        <f>IFERROR(VLOOKUP($C8,[1]DatosLineas!$B$2:$H$500,7,FALSE),"")</f>
        <v>97</v>
      </c>
      <c r="K8" s="11">
        <f>SUM(E8:J8)</f>
        <v>576</v>
      </c>
      <c r="L8" s="12">
        <f>IFERROR(AVERAGEIF(E8:J8,"&gt;0"),"")</f>
        <v>96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8">
        <f t="shared" si="0"/>
        <v>6</v>
      </c>
      <c r="B9" s="14" t="s">
        <v>182</v>
      </c>
      <c r="C9" s="10" t="str">
        <f>IFERROR(VLOOKUP(B9,[1]DatosLineas!$A$2:$B$500,2,FALSE),"")</f>
        <v>Gloria Luz Mora David</v>
      </c>
      <c r="D9" s="10" t="str">
        <f>IFERROR(VLOOKUP(C9,'[1]DATOS TORNEO'!$F$4:$G$503,2,FALSE),"")</f>
        <v>DEPARTAMENTO ADMINISTRATIVO DE PLANEACION</v>
      </c>
      <c r="E9" s="11">
        <f>IFERROR(VLOOKUP($C9,[1]DatosLineas!$B$2:$H$500,2,FALSE),"")</f>
        <v>76</v>
      </c>
      <c r="F9" s="11">
        <f>IFERROR(VLOOKUP($C9,[1]DatosLineas!$B$2:$H$500,3,FALSE),"")</f>
        <v>81</v>
      </c>
      <c r="G9" s="11">
        <f>IFERROR(VLOOKUP($C9,[1]DatosLineas!$B$2:$H$500,4,FALSE),"")</f>
        <v>109</v>
      </c>
      <c r="H9" s="11">
        <f>IFERROR(VLOOKUP($C9,[1]DatosLineas!$B$2:$H$500,5,FALSE),"")</f>
        <v>130</v>
      </c>
      <c r="I9" s="11">
        <f>IFERROR(VLOOKUP($C9,[1]DatosLineas!$B$2:$H$500,6,FALSE),"")</f>
        <v>82</v>
      </c>
      <c r="J9" s="11">
        <f>IFERROR(VLOOKUP($C9,[1]DatosLineas!$B$2:$H$500,7,FALSE),"")</f>
        <v>71</v>
      </c>
      <c r="K9" s="11">
        <f>SUM(E9:J9)</f>
        <v>549</v>
      </c>
      <c r="L9" s="12">
        <f>IFERROR(AVERAGEIF(E9:J9,"&gt;0"),"")</f>
        <v>91.5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">
        <f t="shared" si="0"/>
        <v>7</v>
      </c>
      <c r="B10" s="14" t="s">
        <v>183</v>
      </c>
      <c r="C10" s="10" t="str">
        <f>IFERROR(VLOOKUP(B10,[1]DatosLineas!$A$2:$B$500,2,FALSE),"")</f>
        <v>Teresita De Jesus Ruiz Posada</v>
      </c>
      <c r="D10" s="10" t="str">
        <f>IFERROR(VLOOKUP(C10,'[1]DATOS TORNEO'!$F$4:$G$503,2,FALSE),"")</f>
        <v>DEPARTAMENTO ADMINISTRATIVO DE PLANEACION</v>
      </c>
      <c r="E10" s="11">
        <f>IFERROR(VLOOKUP($C10,[1]DatosLineas!$B$2:$H$500,2,FALSE),"")</f>
        <v>65</v>
      </c>
      <c r="F10" s="11">
        <f>IFERROR(VLOOKUP($C10,[1]DatosLineas!$B$2:$H$500,3,FALSE),"")</f>
        <v>107</v>
      </c>
      <c r="G10" s="11">
        <f>IFERROR(VLOOKUP($C10,[1]DatosLineas!$B$2:$H$500,4,FALSE),"")</f>
        <v>94</v>
      </c>
      <c r="H10" s="11">
        <f>IFERROR(VLOOKUP($C10,[1]DatosLineas!$B$2:$H$500,5,FALSE),"")</f>
        <v>118</v>
      </c>
      <c r="I10" s="11">
        <f>IFERROR(VLOOKUP($C10,[1]DatosLineas!$B$2:$H$500,6,FALSE),"")</f>
        <v>67</v>
      </c>
      <c r="J10" s="11">
        <f>IFERROR(VLOOKUP($C10,[1]DatosLineas!$B$2:$H$500,7,FALSE),"")</f>
        <v>92</v>
      </c>
      <c r="K10" s="11">
        <f>SUM(E10:J10)</f>
        <v>543</v>
      </c>
      <c r="L10" s="12">
        <f>IFERROR(AVERAGEIF(E10:J10,"&gt;0"),"")</f>
        <v>90.5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8">
        <f t="shared" si="0"/>
        <v>8</v>
      </c>
      <c r="B11" s="14" t="s">
        <v>184</v>
      </c>
      <c r="C11" s="10" t="str">
        <f>IFERROR(VLOOKUP(B11,[1]DatosLineas!$A$2:$B$500,2,FALSE),"")</f>
        <v>Lida Yaleni Velasquez Villada</v>
      </c>
      <c r="D11" s="10" t="str">
        <f>IFERROR(VLOOKUP(C11,'[1]DATOS TORNEO'!$F$4:$G$503,2,FALSE),"")</f>
        <v>SECRETARIA DE EDUCACION</v>
      </c>
      <c r="E11" s="11">
        <f>IFERROR(VLOOKUP($C11,[1]DatosLineas!$B$2:$H$500,2,FALSE),"")</f>
        <v>87</v>
      </c>
      <c r="F11" s="11">
        <f>IFERROR(VLOOKUP($C11,[1]DatosLineas!$B$2:$H$500,3,FALSE),"")</f>
        <v>81</v>
      </c>
      <c r="G11" s="11">
        <f>IFERROR(VLOOKUP($C11,[1]DatosLineas!$B$2:$H$500,4,FALSE),"")</f>
        <v>92</v>
      </c>
      <c r="H11" s="11">
        <f>IFERROR(VLOOKUP($C11,[1]DatosLineas!$B$2:$H$500,5,FALSE),"")</f>
        <v>85</v>
      </c>
      <c r="I11" s="11">
        <f>IFERROR(VLOOKUP($C11,[1]DatosLineas!$B$2:$H$500,6,FALSE),"")</f>
        <v>114</v>
      </c>
      <c r="J11" s="11">
        <f>IFERROR(VLOOKUP($C11,[1]DatosLineas!$B$2:$H$500,7,FALSE),"")</f>
        <v>83</v>
      </c>
      <c r="K11" s="11">
        <f>SUM(E11:J11)</f>
        <v>542</v>
      </c>
      <c r="L11" s="12">
        <f>IFERROR(AVERAGEIF(E11:J11,"&gt;0"),"")</f>
        <v>90.333333333333329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">
        <f t="shared" si="0"/>
        <v>9</v>
      </c>
      <c r="B12" s="14" t="s">
        <v>185</v>
      </c>
      <c r="C12" s="10" t="str">
        <f>IFERROR(VLOOKUP(B12,[1]DatosLineas!$A$2:$B$500,2,FALSE),"")</f>
        <v>Oneida Muñoz Muñoz</v>
      </c>
      <c r="D12" s="10" t="str">
        <f>IFERROR(VLOOKUP(C12,'[1]DATOS TORNEO'!$F$4:$G$503,2,FALSE),"")</f>
        <v>SECRETARIA DE EDUCACION</v>
      </c>
      <c r="E12" s="11">
        <f>IFERROR(VLOOKUP($C12,[1]DatosLineas!$B$2:$H$500,2,FALSE),"")</f>
        <v>71</v>
      </c>
      <c r="F12" s="11">
        <f>IFERROR(VLOOKUP($C12,[1]DatosLineas!$B$2:$H$500,3,FALSE),"")</f>
        <v>119</v>
      </c>
      <c r="G12" s="11">
        <f>IFERROR(VLOOKUP($C12,[1]DatosLineas!$B$2:$H$500,4,FALSE),"")</f>
        <v>89</v>
      </c>
      <c r="H12" s="11">
        <f>IFERROR(VLOOKUP($C12,[1]DatosLineas!$B$2:$H$500,5,FALSE),"")</f>
        <v>87</v>
      </c>
      <c r="I12" s="11">
        <f>IFERROR(VLOOKUP($C12,[1]DatosLineas!$B$2:$H$500,6,FALSE),"")</f>
        <v>96</v>
      </c>
      <c r="J12" s="11">
        <f>IFERROR(VLOOKUP($C12,[1]DatosLineas!$B$2:$H$500,7,FALSE),"")</f>
        <v>79</v>
      </c>
      <c r="K12" s="11">
        <f>SUM(E12:J12)</f>
        <v>541</v>
      </c>
      <c r="L12" s="12">
        <f>IFERROR(AVERAGEIF(E12:J12,"&gt;0"),"")</f>
        <v>90.166666666666671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8">
        <f t="shared" si="0"/>
        <v>10</v>
      </c>
      <c r="B13" s="14" t="s">
        <v>186</v>
      </c>
      <c r="C13" s="10" t="str">
        <f>IFERROR(VLOOKUP(B13,[1]DatosLineas!$A$2:$B$500,2,FALSE),"")</f>
        <v>Paula Andrea Velasquez Tejada</v>
      </c>
      <c r="D13" s="10" t="str">
        <f>IFERROR(VLOOKUP(C13,'[1]DATOS TORNEO'!$F$4:$G$503,2,FALSE),"")</f>
        <v>SECRETARIA DE EDUCACION</v>
      </c>
      <c r="E13" s="11">
        <f>IFERROR(VLOOKUP($C13,[1]DatosLineas!$B$2:$H$500,2,FALSE),"")</f>
        <v>78</v>
      </c>
      <c r="F13" s="11">
        <f>IFERROR(VLOOKUP($C13,[1]DatosLineas!$B$2:$H$500,3,FALSE),"")</f>
        <v>104</v>
      </c>
      <c r="G13" s="11">
        <f>IFERROR(VLOOKUP($C13,[1]DatosLineas!$B$2:$H$500,4,FALSE),"")</f>
        <v>99</v>
      </c>
      <c r="H13" s="11">
        <f>IFERROR(VLOOKUP($C13,[1]DatosLineas!$B$2:$H$500,5,FALSE),"")</f>
        <v>68</v>
      </c>
      <c r="I13" s="11">
        <f>IFERROR(VLOOKUP($C13,[1]DatosLineas!$B$2:$H$500,6,FALSE),"")</f>
        <v>88</v>
      </c>
      <c r="J13" s="11">
        <f>IFERROR(VLOOKUP($C13,[1]DatosLineas!$B$2:$H$500,7,FALSE),"")</f>
        <v>96</v>
      </c>
      <c r="K13" s="11">
        <f>SUM(E13:J13)</f>
        <v>533</v>
      </c>
      <c r="L13" s="12">
        <f>IFERROR(AVERAGEIF(E13:J13,"&gt;0"),"")</f>
        <v>88.833333333333329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">
        <f t="shared" si="0"/>
        <v>11</v>
      </c>
      <c r="B14" s="14" t="s">
        <v>187</v>
      </c>
      <c r="C14" s="10" t="str">
        <f>IFERROR(VLOOKUP(B14,[1]DatosLineas!$A$2:$B$500,2,FALSE),"")</f>
        <v>Julieth Paulina Blandon Correa</v>
      </c>
      <c r="D14" s="10" t="str">
        <f>IFERROR(VLOOKUP(C14,'[1]DATOS TORNEO'!$F$4:$G$503,2,FALSE),"")</f>
        <v>SECRETARIA DE GESTION HUMANA Y SERVICIO A LA CIUDADANIA</v>
      </c>
      <c r="E14" s="11">
        <f>IFERROR(VLOOKUP($C14,[1]DatosLineas!$B$2:$H$500,2,FALSE),"")</f>
        <v>65</v>
      </c>
      <c r="F14" s="11">
        <f>IFERROR(VLOOKUP($C14,[1]DatosLineas!$B$2:$H$500,3,FALSE),"")</f>
        <v>77</v>
      </c>
      <c r="G14" s="11">
        <f>IFERROR(VLOOKUP($C14,[1]DatosLineas!$B$2:$H$500,4,FALSE),"")</f>
        <v>94</v>
      </c>
      <c r="H14" s="11">
        <f>IFERROR(VLOOKUP($C14,[1]DatosLineas!$B$2:$H$500,5,FALSE),"")</f>
        <v>84</v>
      </c>
      <c r="I14" s="11">
        <f>IFERROR(VLOOKUP($C14,[1]DatosLineas!$B$2:$H$500,6,FALSE),"")</f>
        <v>95</v>
      </c>
      <c r="J14" s="11">
        <f>IFERROR(VLOOKUP($C14,[1]DatosLineas!$B$2:$H$500,7,FALSE),"")</f>
        <v>90</v>
      </c>
      <c r="K14" s="11">
        <f>SUM(E14:J14)</f>
        <v>505</v>
      </c>
      <c r="L14" s="12">
        <f>IFERROR(AVERAGEIF(E14:J14,"&gt;0"),"")</f>
        <v>84.166666666666671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8">
        <f t="shared" si="0"/>
        <v>12</v>
      </c>
      <c r="B15" s="14" t="s">
        <v>188</v>
      </c>
      <c r="C15" s="10" t="str">
        <f>IFERROR(VLOOKUP(B15,[1]DatosLineas!$A$2:$B$500,2,FALSE),"")</f>
        <v>Maria Elizabeth Taborda Castaneda</v>
      </c>
      <c r="D15" s="10" t="str">
        <f>IFERROR(VLOOKUP(C15,'[1]DATOS TORNEO'!$F$4:$G$503,2,FALSE),"")</f>
        <v>SECRETARIA DE GESTION Y CONTROL TERRITORIAL</v>
      </c>
      <c r="E15" s="11">
        <f>IFERROR(VLOOKUP($C15,[1]DatosLineas!$B$2:$H$500,2,FALSE),"")</f>
        <v>27</v>
      </c>
      <c r="F15" s="11">
        <f>IFERROR(VLOOKUP($C15,[1]DatosLineas!$B$2:$H$500,3,FALSE),"")</f>
        <v>88</v>
      </c>
      <c r="G15" s="11">
        <f>IFERROR(VLOOKUP($C15,[1]DatosLineas!$B$2:$H$500,4,FALSE),"")</f>
        <v>105</v>
      </c>
      <c r="H15" s="11">
        <f>IFERROR(VLOOKUP($C15,[1]DatosLineas!$B$2:$H$500,5,FALSE),"")</f>
        <v>77</v>
      </c>
      <c r="I15" s="11">
        <f>IFERROR(VLOOKUP($C15,[1]DatosLineas!$B$2:$H$500,6,FALSE),"")</f>
        <v>91</v>
      </c>
      <c r="J15" s="11">
        <f>IFERROR(VLOOKUP($C15,[1]DatosLineas!$B$2:$H$500,7,FALSE),"")</f>
        <v>110</v>
      </c>
      <c r="K15" s="11">
        <f>SUM(E15:J15)</f>
        <v>498</v>
      </c>
      <c r="L15" s="12">
        <f>IFERROR(AVERAGEIF(E15:J15,"&gt;0"),"")</f>
        <v>83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">
        <f t="shared" si="0"/>
        <v>13</v>
      </c>
      <c r="B16" s="14" t="s">
        <v>189</v>
      </c>
      <c r="C16" s="10" t="str">
        <f>IFERROR(VLOOKUP(B16,[1]DatosLineas!$A$2:$B$500,2,FALSE),"")</f>
        <v>Rosa Margot Sepulveda</v>
      </c>
      <c r="D16" s="10" t="str">
        <f>IFERROR(VLOOKUP(C16,'[1]DATOS TORNEO'!$F$4:$G$503,2,FALSE),"")</f>
        <v>JUBILADO</v>
      </c>
      <c r="E16" s="11">
        <f>IFERROR(VLOOKUP($C16,[1]DatosLineas!$B$2:$H$500,2,FALSE),"")</f>
        <v>55</v>
      </c>
      <c r="F16" s="11">
        <f>IFERROR(VLOOKUP($C16,[1]DatosLineas!$B$2:$H$500,3,FALSE),"")</f>
        <v>59</v>
      </c>
      <c r="G16" s="11">
        <f>IFERROR(VLOOKUP($C16,[1]DatosLineas!$B$2:$H$500,4,FALSE),"")</f>
        <v>93</v>
      </c>
      <c r="H16" s="11">
        <f>IFERROR(VLOOKUP($C16,[1]DatosLineas!$B$2:$H$500,5,FALSE),"")</f>
        <v>109</v>
      </c>
      <c r="I16" s="11">
        <f>IFERROR(VLOOKUP($C16,[1]DatosLineas!$B$2:$H$500,6,FALSE),"")</f>
        <v>70</v>
      </c>
      <c r="J16" s="11">
        <f>IFERROR(VLOOKUP($C16,[1]DatosLineas!$B$2:$H$500,7,FALSE),"")</f>
        <v>80</v>
      </c>
      <c r="K16" s="11">
        <f>SUM(E16:J16)</f>
        <v>466</v>
      </c>
      <c r="L16" s="12">
        <f>IFERROR(AVERAGEIF(E16:J16,"&gt;0"),"")</f>
        <v>77.666666666666671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">
        <f t="shared" si="0"/>
        <v>14</v>
      </c>
      <c r="B17" s="14" t="s">
        <v>190</v>
      </c>
      <c r="C17" s="10" t="str">
        <f>IFERROR(VLOOKUP(B17,[1]DatosLineas!$A$2:$B$500,2,FALSE),"")</f>
        <v xml:space="preserve">Diana Yuliet Sanchez Rivera </v>
      </c>
      <c r="D17" s="10" t="str">
        <f>IFERROR(VLOOKUP(C17,'[1]DATOS TORNEO'!$F$4:$G$503,2,FALSE),"")</f>
        <v>SECRETARIA DE EDUCACION</v>
      </c>
      <c r="E17" s="11">
        <f>IFERROR(VLOOKUP($C17,[1]DatosLineas!$B$2:$H$500,2,FALSE),"")</f>
        <v>100</v>
      </c>
      <c r="F17" s="11">
        <f>IFERROR(VLOOKUP($C17,[1]DatosLineas!$B$2:$H$500,3,FALSE),"")</f>
        <v>114</v>
      </c>
      <c r="G17" s="11">
        <f>IFERROR(VLOOKUP($C17,[1]DatosLineas!$B$2:$H$500,4,FALSE),"")</f>
        <v>0</v>
      </c>
      <c r="H17" s="11">
        <f>IFERROR(VLOOKUP($C17,[1]DatosLineas!$B$2:$H$500,5,FALSE),"")</f>
        <v>0</v>
      </c>
      <c r="I17" s="11">
        <f>IFERROR(VLOOKUP($C17,[1]DatosLineas!$B$2:$H$500,6,FALSE),"")</f>
        <v>136</v>
      </c>
      <c r="J17" s="11">
        <f>IFERROR(VLOOKUP($C17,[1]DatosLineas!$B$2:$H$500,7,FALSE),"")</f>
        <v>112</v>
      </c>
      <c r="K17" s="11">
        <f>SUM(E17:J17)</f>
        <v>462</v>
      </c>
      <c r="L17" s="12">
        <f>IFERROR(AVERAGEIF(E17:J17,"&gt;0"),"")</f>
        <v>115.5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8">
        <f t="shared" si="0"/>
        <v>15</v>
      </c>
      <c r="B18" s="14" t="s">
        <v>191</v>
      </c>
      <c r="C18" s="10" t="str">
        <f>IFERROR(VLOOKUP(B18,[1]DatosLineas!$A$2:$B$500,2,FALSE),"")</f>
        <v>Clara Ines Jimenes</v>
      </c>
      <c r="D18" s="10" t="str">
        <f>IFERROR(VLOOKUP(C18,'[1]DATOS TORNEO'!$F$4:$G$503,2,FALSE),"")</f>
        <v>JUBILADO</v>
      </c>
      <c r="E18" s="11">
        <f>IFERROR(VLOOKUP($C18,[1]DatosLineas!$B$2:$H$500,2,FALSE),"")</f>
        <v>58</v>
      </c>
      <c r="F18" s="11">
        <f>IFERROR(VLOOKUP($C18,[1]DatosLineas!$B$2:$H$500,3,FALSE),"")</f>
        <v>84</v>
      </c>
      <c r="G18" s="11">
        <f>IFERROR(VLOOKUP($C18,[1]DatosLineas!$B$2:$H$500,4,FALSE),"")</f>
        <v>72</v>
      </c>
      <c r="H18" s="11">
        <f>IFERROR(VLOOKUP($C18,[1]DatosLineas!$B$2:$H$500,5,FALSE),"")</f>
        <v>85</v>
      </c>
      <c r="I18" s="11">
        <f>IFERROR(VLOOKUP($C18,[1]DatosLineas!$B$2:$H$500,6,FALSE),"")</f>
        <v>82</v>
      </c>
      <c r="J18" s="11">
        <f>IFERROR(VLOOKUP($C18,[1]DatosLineas!$B$2:$H$500,7,FALSE),"")</f>
        <v>80</v>
      </c>
      <c r="K18" s="11">
        <f>SUM(E18:J18)</f>
        <v>461</v>
      </c>
      <c r="L18" s="12">
        <f>IFERROR(AVERAGEIF(E18:J18,"&gt;0"),"")</f>
        <v>76.833333333333329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8">
        <f t="shared" si="0"/>
        <v>16</v>
      </c>
      <c r="B19" s="14" t="s">
        <v>192</v>
      </c>
      <c r="C19" s="10" t="str">
        <f>IFERROR(VLOOKUP(B19,[1]DatosLineas!$A$2:$B$500,2,FALSE),"")</f>
        <v>Ana Milena Taborda Muñoz</v>
      </c>
      <c r="D19" s="10" t="str">
        <f>IFERROR(VLOOKUP(C19,'[1]DATOS TORNEO'!$F$4:$G$503,2,FALSE),"")</f>
        <v>SECRETARIA DE INNOVACION DIGITAL</v>
      </c>
      <c r="E19" s="11">
        <f>IFERROR(VLOOKUP($C19,[1]DatosLineas!$B$2:$H$500,2,FALSE),"")</f>
        <v>142</v>
      </c>
      <c r="F19" s="11">
        <f>IFERROR(VLOOKUP($C19,[1]DatosLineas!$B$2:$H$500,3,FALSE),"")</f>
        <v>124</v>
      </c>
      <c r="G19" s="11">
        <f>IFERROR(VLOOKUP($C19,[1]DatosLineas!$B$2:$H$500,4,FALSE),"")</f>
        <v>93</v>
      </c>
      <c r="H19" s="11">
        <f>IFERROR(VLOOKUP($C19,[1]DatosLineas!$B$2:$H$500,5,FALSE),"")</f>
        <v>97</v>
      </c>
      <c r="I19" s="11">
        <f>IFERROR(VLOOKUP($C19,[1]DatosLineas!$B$2:$H$500,6,FALSE),"")</f>
        <v>0</v>
      </c>
      <c r="J19" s="11">
        <f>IFERROR(VLOOKUP($C19,[1]DatosLineas!$B$2:$H$500,7,FALSE),"")</f>
        <v>0</v>
      </c>
      <c r="K19" s="11">
        <f>SUM(E19:J19)</f>
        <v>456</v>
      </c>
      <c r="L19" s="12">
        <f>IFERROR(AVERAGEIF(E19:J19,"&gt;0"),"")</f>
        <v>114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8">
        <f t="shared" si="0"/>
        <v>17</v>
      </c>
      <c r="B20" s="14" t="s">
        <v>193</v>
      </c>
      <c r="C20" s="10" t="str">
        <f>IFERROR(VLOOKUP(B20,[1]DatosLineas!$A$2:$B$500,2,FALSE),"")</f>
        <v>Janeth Bibiana Castaño Gomez</v>
      </c>
      <c r="D20" s="10" t="str">
        <f>IFERROR(VLOOKUP(C20,'[1]DATOS TORNEO'!$F$4:$G$503,2,FALSE),"")</f>
        <v>SECRETARIA DE DESARROLLO ECONOMICO</v>
      </c>
      <c r="E20" s="11">
        <f>IFERROR(VLOOKUP($C20,[1]DatosLineas!$B$2:$H$500,2,FALSE),"")</f>
        <v>44</v>
      </c>
      <c r="F20" s="11">
        <f>IFERROR(VLOOKUP($C20,[1]DatosLineas!$B$2:$H$500,3,FALSE),"")</f>
        <v>72</v>
      </c>
      <c r="G20" s="11">
        <f>IFERROR(VLOOKUP($C20,[1]DatosLineas!$B$2:$H$500,4,FALSE),"")</f>
        <v>83</v>
      </c>
      <c r="H20" s="11">
        <f>IFERROR(VLOOKUP($C20,[1]DatosLineas!$B$2:$H$500,5,FALSE),"")</f>
        <v>80</v>
      </c>
      <c r="I20" s="11">
        <f>IFERROR(VLOOKUP($C20,[1]DatosLineas!$B$2:$H$500,6,FALSE),"")</f>
        <v>85</v>
      </c>
      <c r="J20" s="11">
        <f>IFERROR(VLOOKUP($C20,[1]DatosLineas!$B$2:$H$500,7,FALSE),"")</f>
        <v>85</v>
      </c>
      <c r="K20" s="11">
        <f>SUM(E20:J20)</f>
        <v>449</v>
      </c>
      <c r="L20" s="12">
        <f>IFERROR(AVERAGEIF(E20:J20,"&gt;0"),"")</f>
        <v>74.833333333333329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8">
        <f t="shared" si="0"/>
        <v>18</v>
      </c>
      <c r="B21" s="14" t="s">
        <v>194</v>
      </c>
      <c r="C21" s="10" t="str">
        <f>IFERROR(VLOOKUP(B21,[1]DatosLineas!$A$2:$B$500,2,FALSE),"")</f>
        <v>Isabel Cristina Taborda Ochoa</v>
      </c>
      <c r="D21" s="10" t="str">
        <f>IFERROR(VLOOKUP(C21,'[1]DATOS TORNEO'!$F$4:$G$503,2,FALSE),"")</f>
        <v>SECRETARIA DE EDUCACION</v>
      </c>
      <c r="E21" s="11">
        <f>IFERROR(VLOOKUP($C21,[1]DatosLineas!$B$2:$H$500,2,FALSE),"")</f>
        <v>104</v>
      </c>
      <c r="F21" s="11">
        <f>IFERROR(VLOOKUP($C21,[1]DatosLineas!$B$2:$H$500,3,FALSE),"")</f>
        <v>63</v>
      </c>
      <c r="G21" s="11">
        <f>IFERROR(VLOOKUP($C21,[1]DatosLineas!$B$2:$H$500,4,FALSE),"")</f>
        <v>96</v>
      </c>
      <c r="H21" s="11">
        <f>IFERROR(VLOOKUP($C21,[1]DatosLineas!$B$2:$H$500,5,FALSE),"")</f>
        <v>62</v>
      </c>
      <c r="I21" s="11">
        <f>IFERROR(VLOOKUP($C21,[1]DatosLineas!$B$2:$H$500,6,FALSE),"")</f>
        <v>55</v>
      </c>
      <c r="J21" s="11">
        <f>IFERROR(VLOOKUP($C21,[1]DatosLineas!$B$2:$H$500,7,FALSE),"")</f>
        <v>64</v>
      </c>
      <c r="K21" s="11">
        <f>SUM(E21:J21)</f>
        <v>444</v>
      </c>
      <c r="L21" s="12">
        <f>IFERROR(AVERAGEIF(E21:J21,"&gt;0"),"")</f>
        <v>74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>
        <f t="shared" si="0"/>
        <v>19</v>
      </c>
      <c r="B22" s="14" t="s">
        <v>195</v>
      </c>
      <c r="C22" s="10" t="str">
        <f>IFERROR(VLOOKUP(B22,[1]DatosLineas!$A$2:$B$500,2,FALSE),"")</f>
        <v>Jackeline Maria Gomez Lopez</v>
      </c>
      <c r="D22" s="10" t="str">
        <f>IFERROR(VLOOKUP(C22,'[1]DATOS TORNEO'!$F$4:$G$503,2,FALSE),"")</f>
        <v>SECRETARIA DE EDUCACION</v>
      </c>
      <c r="E22" s="11">
        <f>IFERROR(VLOOKUP($C22,[1]DatosLineas!$B$2:$H$500,2,FALSE),"")</f>
        <v>82</v>
      </c>
      <c r="F22" s="11">
        <f>IFERROR(VLOOKUP($C22,[1]DatosLineas!$B$2:$H$500,3,FALSE),"")</f>
        <v>120</v>
      </c>
      <c r="G22" s="11">
        <f>IFERROR(VLOOKUP($C22,[1]DatosLineas!$B$2:$H$500,4,FALSE),"")</f>
        <v>151</v>
      </c>
      <c r="H22" s="11">
        <f>IFERROR(VLOOKUP($C22,[1]DatosLineas!$B$2:$H$500,5,FALSE),"")</f>
        <v>87</v>
      </c>
      <c r="I22" s="11">
        <f>IFERROR(VLOOKUP($C22,[1]DatosLineas!$B$2:$H$500,6,FALSE),"")</f>
        <v>0</v>
      </c>
      <c r="J22" s="11">
        <f>IFERROR(VLOOKUP($C22,[1]DatosLineas!$B$2:$H$500,7,FALSE),"")</f>
        <v>0</v>
      </c>
      <c r="K22" s="11">
        <f>SUM(E22:J22)</f>
        <v>440</v>
      </c>
      <c r="L22" s="12">
        <f>IFERROR(AVERAGEIF(E22:J22,"&gt;0"),"")</f>
        <v>110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8">
        <f t="shared" si="0"/>
        <v>20</v>
      </c>
      <c r="B23" s="14" t="s">
        <v>196</v>
      </c>
      <c r="C23" s="10" t="str">
        <f>IFERROR(VLOOKUP(B23,[1]DatosLineas!$A$2:$B$500,2,FALSE),"")</f>
        <v>Erica Alejandra Gallego Quintero</v>
      </c>
      <c r="D23" s="10" t="str">
        <f>IFERROR(VLOOKUP(C23,'[1]DATOS TORNEO'!$F$4:$G$503,2,FALSE),"")</f>
        <v>SECRETARIA DE EVALUACION Y CONTROL</v>
      </c>
      <c r="E23" s="11">
        <f>IFERROR(VLOOKUP($C23,[1]DatosLineas!$B$2:$H$500,2,FALSE),"")</f>
        <v>57</v>
      </c>
      <c r="F23" s="11">
        <f>IFERROR(VLOOKUP($C23,[1]DatosLineas!$B$2:$H$500,3,FALSE),"")</f>
        <v>78</v>
      </c>
      <c r="G23" s="11">
        <f>IFERROR(VLOOKUP($C23,[1]DatosLineas!$B$2:$H$500,4,FALSE),"")</f>
        <v>89</v>
      </c>
      <c r="H23" s="11">
        <f>IFERROR(VLOOKUP($C23,[1]DatosLineas!$B$2:$H$500,5,FALSE),"")</f>
        <v>85</v>
      </c>
      <c r="I23" s="11">
        <f>IFERROR(VLOOKUP($C23,[1]DatosLineas!$B$2:$H$500,6,FALSE),"")</f>
        <v>78</v>
      </c>
      <c r="J23" s="11">
        <f>IFERROR(VLOOKUP($C23,[1]DatosLineas!$B$2:$H$500,7,FALSE),"")</f>
        <v>49</v>
      </c>
      <c r="K23" s="11">
        <f>SUM(E23:J23)</f>
        <v>436</v>
      </c>
      <c r="L23" s="12">
        <f>IFERROR(AVERAGEIF(E23:J23,"&gt;0"),"")</f>
        <v>72.666666666666671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">
        <f t="shared" si="0"/>
        <v>21</v>
      </c>
      <c r="B24" s="14" t="s">
        <v>197</v>
      </c>
      <c r="C24" s="10" t="str">
        <f>IFERROR(VLOOKUP(B24,[1]DatosLineas!$A$2:$B$500,2,FALSE),"")</f>
        <v>Maria Victoria Estrada Araque</v>
      </c>
      <c r="D24" s="10" t="str">
        <f>IFERROR(VLOOKUP(C24,'[1]DATOS TORNEO'!$F$4:$G$503,2,FALSE),"")</f>
        <v>SECRETARIA DE HACIENDA</v>
      </c>
      <c r="E24" s="11">
        <f>IFERROR(VLOOKUP($C24,[1]DatosLineas!$B$2:$H$500,2,FALSE),"")</f>
        <v>118</v>
      </c>
      <c r="F24" s="11">
        <f>IFERROR(VLOOKUP($C24,[1]DatosLineas!$B$2:$H$500,3,FALSE),"")</f>
        <v>102</v>
      </c>
      <c r="G24" s="11">
        <f>IFERROR(VLOOKUP($C24,[1]DatosLineas!$B$2:$H$500,4,FALSE),"")</f>
        <v>115</v>
      </c>
      <c r="H24" s="11">
        <f>IFERROR(VLOOKUP($C24,[1]DatosLineas!$B$2:$H$500,5,FALSE),"")</f>
        <v>99</v>
      </c>
      <c r="I24" s="11">
        <f>IFERROR(VLOOKUP($C24,[1]DatosLineas!$B$2:$H$500,6,FALSE),"")</f>
        <v>0</v>
      </c>
      <c r="J24" s="11">
        <f>IFERROR(VLOOKUP($C24,[1]DatosLineas!$B$2:$H$500,7,FALSE),"")</f>
        <v>0</v>
      </c>
      <c r="K24" s="11">
        <f>SUM(E24:J24)</f>
        <v>434</v>
      </c>
      <c r="L24" s="12">
        <f>IFERROR(AVERAGEIF(E24:J24,"&gt;0"),"")</f>
        <v>108.5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8">
        <f t="shared" si="0"/>
        <v>22</v>
      </c>
      <c r="B25" s="14" t="s">
        <v>198</v>
      </c>
      <c r="C25" s="10" t="str">
        <f>IFERROR(VLOOKUP(B25,[1]DatosLineas!$A$2:$B$500,2,FALSE),"")</f>
        <v>Dolly Montoya Isaza</v>
      </c>
      <c r="D25" s="10" t="str">
        <f>IFERROR(VLOOKUP(C25,'[1]DATOS TORNEO'!$F$4:$G$503,2,FALSE),"")</f>
        <v>JUBILADO</v>
      </c>
      <c r="E25" s="11">
        <f>IFERROR(VLOOKUP($C25,[1]DatosLineas!$B$2:$H$500,2,FALSE),"")</f>
        <v>89</v>
      </c>
      <c r="F25" s="11">
        <f>IFERROR(VLOOKUP($C25,[1]DatosLineas!$B$2:$H$500,3,FALSE),"")</f>
        <v>72</v>
      </c>
      <c r="G25" s="11">
        <f>IFERROR(VLOOKUP($C25,[1]DatosLineas!$B$2:$H$500,4,FALSE),"")</f>
        <v>80</v>
      </c>
      <c r="H25" s="11">
        <f>IFERROR(VLOOKUP($C25,[1]DatosLineas!$B$2:$H$500,5,FALSE),"")</f>
        <v>58</v>
      </c>
      <c r="I25" s="11">
        <f>IFERROR(VLOOKUP($C25,[1]DatosLineas!$B$2:$H$500,6,FALSE),"")</f>
        <v>75</v>
      </c>
      <c r="J25" s="11">
        <f>IFERROR(VLOOKUP($C25,[1]DatosLineas!$B$2:$H$500,7,FALSE),"")</f>
        <v>50</v>
      </c>
      <c r="K25" s="11">
        <f>SUM(E25:J25)</f>
        <v>424</v>
      </c>
      <c r="L25" s="12">
        <f>IFERROR(AVERAGEIF(E25:J25,"&gt;0"),"")</f>
        <v>70.666666666666671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8">
        <f t="shared" si="0"/>
        <v>23</v>
      </c>
      <c r="B26" s="14" t="s">
        <v>199</v>
      </c>
      <c r="C26" s="10" t="str">
        <f>IFERROR(VLOOKUP(B26,[1]DatosLineas!$A$2:$B$500,2,FALSE),"")</f>
        <v>Karoll Janeth Rodriguez Daza</v>
      </c>
      <c r="D26" s="10" t="str">
        <f>IFERROR(VLOOKUP(C26,'[1]DATOS TORNEO'!$F$4:$G$503,2,FALSE),"")</f>
        <v>SECRETARIA DE GESTION HUMANA Y SERVICIO A LA CIUDADANIA</v>
      </c>
      <c r="E26" s="11">
        <f>IFERROR(VLOOKUP($C26,[1]DatosLineas!$B$2:$H$500,2,FALSE),"")</f>
        <v>54</v>
      </c>
      <c r="F26" s="11">
        <f>IFERROR(VLOOKUP($C26,[1]DatosLineas!$B$2:$H$500,3,FALSE),"")</f>
        <v>73</v>
      </c>
      <c r="G26" s="11">
        <f>IFERROR(VLOOKUP($C26,[1]DatosLineas!$B$2:$H$500,4,FALSE),"")</f>
        <v>57</v>
      </c>
      <c r="H26" s="11">
        <f>IFERROR(VLOOKUP($C26,[1]DatosLineas!$B$2:$H$500,5,FALSE),"")</f>
        <v>100</v>
      </c>
      <c r="I26" s="11">
        <f>IFERROR(VLOOKUP($C26,[1]DatosLineas!$B$2:$H$500,6,FALSE),"")</f>
        <v>55</v>
      </c>
      <c r="J26" s="11">
        <f>IFERROR(VLOOKUP($C26,[1]DatosLineas!$B$2:$H$500,7,FALSE),"")</f>
        <v>85</v>
      </c>
      <c r="K26" s="11">
        <f>SUM(E26:J26)</f>
        <v>424</v>
      </c>
      <c r="L26" s="12">
        <f>IFERROR(AVERAGEIF(E26:J26,"&gt;0"),"")</f>
        <v>70.666666666666671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8">
        <f t="shared" si="0"/>
        <v>24</v>
      </c>
      <c r="B27" s="14" t="s">
        <v>200</v>
      </c>
      <c r="C27" s="10" t="str">
        <f>IFERROR(VLOOKUP(B27,[1]DatosLineas!$A$2:$B$500,2,FALSE),"")</f>
        <v>Luz Piedad Florez</v>
      </c>
      <c r="D27" s="10" t="str">
        <f>IFERROR(VLOOKUP(C27,'[1]DATOS TORNEO'!$F$4:$G$503,2,FALSE),"")</f>
        <v>JUBILADO</v>
      </c>
      <c r="E27" s="11">
        <f>IFERROR(VLOOKUP($C27,[1]DatosLineas!$B$2:$H$500,2,FALSE),"")</f>
        <v>115</v>
      </c>
      <c r="F27" s="11">
        <f>IFERROR(VLOOKUP($C27,[1]DatosLineas!$B$2:$H$500,3,FALSE),"")</f>
        <v>92</v>
      </c>
      <c r="G27" s="11">
        <f>IFERROR(VLOOKUP($C27,[1]DatosLineas!$B$2:$H$500,4,FALSE),"")</f>
        <v>57</v>
      </c>
      <c r="H27" s="11">
        <f>IFERROR(VLOOKUP($C27,[1]DatosLineas!$B$2:$H$500,5,FALSE),"")</f>
        <v>49</v>
      </c>
      <c r="I27" s="11">
        <f>IFERROR(VLOOKUP($C27,[1]DatosLineas!$B$2:$H$500,6,FALSE),"")</f>
        <v>48</v>
      </c>
      <c r="J27" s="11">
        <f>IFERROR(VLOOKUP($C27,[1]DatosLineas!$B$2:$H$500,7,FALSE),"")</f>
        <v>53</v>
      </c>
      <c r="K27" s="11">
        <f>SUM(E27:J27)</f>
        <v>414</v>
      </c>
      <c r="L27" s="12">
        <f>IFERROR(AVERAGEIF(E27:J27,"&gt;0"),"")</f>
        <v>69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8">
        <f t="shared" si="0"/>
        <v>25</v>
      </c>
      <c r="B28" s="14" t="s">
        <v>201</v>
      </c>
      <c r="C28" s="10" t="str">
        <f>IFERROR(VLOOKUP(B28,[1]DatosLineas!$A$2:$B$500,2,FALSE),"")</f>
        <v xml:space="preserve">Liliana  Ramirez Marin </v>
      </c>
      <c r="D28" s="10" t="str">
        <f>IFERROR(VLOOKUP(C28,'[1]DATOS TORNEO'!$F$4:$G$503,2,FALSE),"")</f>
        <v>SECRETARIA DE EDUCACIÓN - ADMINISTRATIVOS SGP</v>
      </c>
      <c r="E28" s="11">
        <f>IFERROR(VLOOKUP($C28,[1]DatosLineas!$B$2:$H$500,2,FALSE),"")</f>
        <v>44</v>
      </c>
      <c r="F28" s="11">
        <f>IFERROR(VLOOKUP($C28,[1]DatosLineas!$B$2:$H$500,3,FALSE),"")</f>
        <v>98</v>
      </c>
      <c r="G28" s="11">
        <f>IFERROR(VLOOKUP($C28,[1]DatosLineas!$B$2:$H$500,4,FALSE),"")</f>
        <v>67</v>
      </c>
      <c r="H28" s="11">
        <f>IFERROR(VLOOKUP($C28,[1]DatosLineas!$B$2:$H$500,5,FALSE),"")</f>
        <v>74</v>
      </c>
      <c r="I28" s="11">
        <f>IFERROR(VLOOKUP($C28,[1]DatosLineas!$B$2:$H$500,6,FALSE),"")</f>
        <v>55</v>
      </c>
      <c r="J28" s="11">
        <f>IFERROR(VLOOKUP($C28,[1]DatosLineas!$B$2:$H$500,7,FALSE),"")</f>
        <v>73</v>
      </c>
      <c r="K28" s="11">
        <f>SUM(E28:J28)</f>
        <v>411</v>
      </c>
      <c r="L28" s="12">
        <f>IFERROR(AVERAGEIF(E28:J28,"&gt;0"),"")</f>
        <v>68.5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8">
        <f t="shared" si="0"/>
        <v>26</v>
      </c>
      <c r="B29" s="14" t="s">
        <v>202</v>
      </c>
      <c r="C29" s="10" t="str">
        <f>IFERROR(VLOOKUP(B29,[1]DatosLineas!$A$2:$B$500,2,FALSE),"")</f>
        <v>Erika Orozco Ospina</v>
      </c>
      <c r="D29" s="10" t="str">
        <f>IFERROR(VLOOKUP(C29,'[1]DATOS TORNEO'!$F$4:$G$503,2,FALSE),"")</f>
        <v>SECRETARIA DE EVALUACION Y CONTROL</v>
      </c>
      <c r="E29" s="11">
        <f>IFERROR(VLOOKUP($C29,[1]DatosLineas!$B$2:$H$500,2,FALSE),"")</f>
        <v>82</v>
      </c>
      <c r="F29" s="11">
        <f>IFERROR(VLOOKUP($C29,[1]DatosLineas!$B$2:$H$500,3,FALSE),"")</f>
        <v>45</v>
      </c>
      <c r="G29" s="11">
        <f>IFERROR(VLOOKUP($C29,[1]DatosLineas!$B$2:$H$500,4,FALSE),"")</f>
        <v>92</v>
      </c>
      <c r="H29" s="11">
        <f>IFERROR(VLOOKUP($C29,[1]DatosLineas!$B$2:$H$500,5,FALSE),"")</f>
        <v>45</v>
      </c>
      <c r="I29" s="11">
        <f>IFERROR(VLOOKUP($C29,[1]DatosLineas!$B$2:$H$500,6,FALSE),"")</f>
        <v>43</v>
      </c>
      <c r="J29" s="11">
        <f>IFERROR(VLOOKUP($C29,[1]DatosLineas!$B$2:$H$500,7,FALSE),"")</f>
        <v>99</v>
      </c>
      <c r="K29" s="11">
        <f>SUM(E29:J29)</f>
        <v>406</v>
      </c>
      <c r="L29" s="12">
        <f>IFERROR(AVERAGEIF(E29:J29,"&gt;0"),"")</f>
        <v>67.666666666666671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8">
        <f t="shared" si="0"/>
        <v>27</v>
      </c>
      <c r="B30" s="14" t="s">
        <v>203</v>
      </c>
      <c r="C30" s="10" t="str">
        <f>IFERROR(VLOOKUP(B30,[1]DatosLineas!$A$2:$B$500,2,FALSE),"")</f>
        <v>Gloria Patricia Garcia Arcila</v>
      </c>
      <c r="D30" s="10" t="str">
        <f>IFERROR(VLOOKUP(C30,'[1]DATOS TORNEO'!$F$4:$G$503,2,FALSE),"")</f>
        <v>SECRETARIA DE HACIENDA</v>
      </c>
      <c r="E30" s="11">
        <f>IFERROR(VLOOKUP($C30,[1]DatosLineas!$B$2:$H$500,2,FALSE),"")</f>
        <v>120</v>
      </c>
      <c r="F30" s="11">
        <f>IFERROR(VLOOKUP($C30,[1]DatosLineas!$B$2:$H$500,3,FALSE),"")</f>
        <v>116</v>
      </c>
      <c r="G30" s="11">
        <f>IFERROR(VLOOKUP($C30,[1]DatosLineas!$B$2:$H$500,4,FALSE),"")</f>
        <v>87</v>
      </c>
      <c r="H30" s="11">
        <f>IFERROR(VLOOKUP($C30,[1]DatosLineas!$B$2:$H$500,5,FALSE),"")</f>
        <v>81</v>
      </c>
      <c r="I30" s="11">
        <f>IFERROR(VLOOKUP($C30,[1]DatosLineas!$B$2:$H$500,6,FALSE),"")</f>
        <v>0</v>
      </c>
      <c r="J30" s="11">
        <f>IFERROR(VLOOKUP($C30,[1]DatosLineas!$B$2:$H$500,7,FALSE),"")</f>
        <v>0</v>
      </c>
      <c r="K30" s="11">
        <f>SUM(E30:J30)</f>
        <v>404</v>
      </c>
      <c r="L30" s="12">
        <f>IFERROR(AVERAGEIF(E30:J30,"&gt;0"),"")</f>
        <v>101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8">
        <f t="shared" si="0"/>
        <v>28</v>
      </c>
      <c r="B31" s="14" t="s">
        <v>204</v>
      </c>
      <c r="C31" s="10" t="str">
        <f>IFERROR(VLOOKUP(B31,[1]DatosLineas!$A$2:$B$500,2,FALSE),"")</f>
        <v>Wilse De Jesus Rodriguez Usuga</v>
      </c>
      <c r="D31" s="10" t="str">
        <f>IFERROR(VLOOKUP(C31,'[1]DATOS TORNEO'!$F$4:$G$503,2,FALSE),"")</f>
        <v>DEPARTAMENTO ADMINISTRATIVO DE PLANEACION</v>
      </c>
      <c r="E31" s="11">
        <f>IFERROR(VLOOKUP($C31,[1]DatosLineas!$B$2:$H$500,2,FALSE),"")</f>
        <v>73</v>
      </c>
      <c r="F31" s="11">
        <f>IFERROR(VLOOKUP($C31,[1]DatosLineas!$B$2:$H$500,3,FALSE),"")</f>
        <v>72</v>
      </c>
      <c r="G31" s="11">
        <f>IFERROR(VLOOKUP($C31,[1]DatosLineas!$B$2:$H$500,4,FALSE),"")</f>
        <v>64</v>
      </c>
      <c r="H31" s="11">
        <f>IFERROR(VLOOKUP($C31,[1]DatosLineas!$B$2:$H$500,5,FALSE),"")</f>
        <v>54</v>
      </c>
      <c r="I31" s="11">
        <f>IFERROR(VLOOKUP($C31,[1]DatosLineas!$B$2:$H$500,6,FALSE),"")</f>
        <v>72</v>
      </c>
      <c r="J31" s="11">
        <f>IFERROR(VLOOKUP($C31,[1]DatosLineas!$B$2:$H$500,7,FALSE),"")</f>
        <v>69</v>
      </c>
      <c r="K31" s="11">
        <f>SUM(E31:J31)</f>
        <v>404</v>
      </c>
      <c r="L31" s="12">
        <f>IFERROR(AVERAGEIF(E31:J31,"&gt;0"),"")</f>
        <v>67.333333333333329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8">
        <f t="shared" si="0"/>
        <v>29</v>
      </c>
      <c r="B32" s="14" t="s">
        <v>205</v>
      </c>
      <c r="C32" s="10" t="str">
        <f>IFERROR(VLOOKUP(B32,[1]DatosLineas!$A$2:$B$500,2,FALSE),"")</f>
        <v>Noemy Melguizo Diosa</v>
      </c>
      <c r="D32" s="10" t="str">
        <f>IFERROR(VLOOKUP(C32,'[1]DATOS TORNEO'!$F$4:$G$503,2,FALSE),"")</f>
        <v>JUBILADO</v>
      </c>
      <c r="E32" s="11">
        <f>IFERROR(VLOOKUP($C32,[1]DatosLineas!$B$2:$H$500,2,FALSE),"")</f>
        <v>58</v>
      </c>
      <c r="F32" s="11">
        <f>IFERROR(VLOOKUP($C32,[1]DatosLineas!$B$2:$H$500,3,FALSE),"")</f>
        <v>53</v>
      </c>
      <c r="G32" s="11">
        <f>IFERROR(VLOOKUP($C32,[1]DatosLineas!$B$2:$H$500,4,FALSE),"")</f>
        <v>77</v>
      </c>
      <c r="H32" s="11">
        <f>IFERROR(VLOOKUP($C32,[1]DatosLineas!$B$2:$H$500,5,FALSE),"")</f>
        <v>69</v>
      </c>
      <c r="I32" s="11">
        <f>IFERROR(VLOOKUP($C32,[1]DatosLineas!$B$2:$H$500,6,FALSE),"")</f>
        <v>86</v>
      </c>
      <c r="J32" s="11">
        <f>IFERROR(VLOOKUP($C32,[1]DatosLineas!$B$2:$H$500,7,FALSE),"")</f>
        <v>59</v>
      </c>
      <c r="K32" s="11">
        <f>SUM(E32:J32)</f>
        <v>402</v>
      </c>
      <c r="L32" s="12">
        <f>IFERROR(AVERAGEIF(E32:J32,"&gt;0"),"")</f>
        <v>67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8">
        <f t="shared" si="0"/>
        <v>30</v>
      </c>
      <c r="B33" s="14" t="s">
        <v>206</v>
      </c>
      <c r="C33" s="10" t="str">
        <f>IFERROR(VLOOKUP(B33,[1]DatosLineas!$A$2:$B$500,2,FALSE),"")</f>
        <v>Beatriz Elena Bonilla Alvarez</v>
      </c>
      <c r="D33" s="10" t="str">
        <f>IFERROR(VLOOKUP(C33,'[1]DATOS TORNEO'!$F$4:$G$503,2,FALSE),"")</f>
        <v>SECRETARIA DE SUMINISTROS Y SERVICIOS</v>
      </c>
      <c r="E33" s="11">
        <f>IFERROR(VLOOKUP($C33,[1]DatosLineas!$B$2:$H$500,2,FALSE),"")</f>
        <v>89</v>
      </c>
      <c r="F33" s="11">
        <f>IFERROR(VLOOKUP($C33,[1]DatosLineas!$B$2:$H$500,3,FALSE),"")</f>
        <v>146</v>
      </c>
      <c r="G33" s="11">
        <f>IFERROR(VLOOKUP($C33,[1]DatosLineas!$B$2:$H$500,4,FALSE),"")</f>
        <v>64</v>
      </c>
      <c r="H33" s="11">
        <f>IFERROR(VLOOKUP($C33,[1]DatosLineas!$B$2:$H$500,5,FALSE),"")</f>
        <v>99</v>
      </c>
      <c r="I33" s="11">
        <f>IFERROR(VLOOKUP($C33,[1]DatosLineas!$B$2:$H$500,6,FALSE),"")</f>
        <v>0</v>
      </c>
      <c r="J33" s="11">
        <f>IFERROR(VLOOKUP($C33,[1]DatosLineas!$B$2:$H$500,7,FALSE),"")</f>
        <v>0</v>
      </c>
      <c r="K33" s="11">
        <f>SUM(E33:J33)</f>
        <v>398</v>
      </c>
      <c r="L33" s="12">
        <f>IFERROR(AVERAGEIF(E33:J33,"&gt;0"),"")</f>
        <v>99.5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8">
        <f t="shared" si="0"/>
        <v>31</v>
      </c>
      <c r="B34" s="14" t="s">
        <v>207</v>
      </c>
      <c r="C34" s="10" t="str">
        <f>IFERROR(VLOOKUP(B34,[1]DatosLineas!$A$2:$B$500,2,FALSE),"")</f>
        <v>Doris Serrano Gonzalez</v>
      </c>
      <c r="D34" s="10" t="str">
        <f>IFERROR(VLOOKUP(C34,'[1]DATOS TORNEO'!$F$4:$G$503,2,FALSE),"")</f>
        <v>SECRETARIA DE SALUD</v>
      </c>
      <c r="E34" s="11">
        <f>IFERROR(VLOOKUP($C34,[1]DatosLineas!$B$2:$H$500,2,FALSE),"")</f>
        <v>88</v>
      </c>
      <c r="F34" s="11">
        <f>IFERROR(VLOOKUP($C34,[1]DatosLineas!$B$2:$H$500,3,FALSE),"")</f>
        <v>114</v>
      </c>
      <c r="G34" s="11">
        <f>IFERROR(VLOOKUP($C34,[1]DatosLineas!$B$2:$H$500,4,FALSE),"")</f>
        <v>104</v>
      </c>
      <c r="H34" s="11">
        <f>IFERROR(VLOOKUP($C34,[1]DatosLineas!$B$2:$H$500,5,FALSE),"")</f>
        <v>91</v>
      </c>
      <c r="I34" s="11">
        <f>IFERROR(VLOOKUP($C34,[1]DatosLineas!$B$2:$H$500,6,FALSE),"")</f>
        <v>0</v>
      </c>
      <c r="J34" s="11">
        <f>IFERROR(VLOOKUP($C34,[1]DatosLineas!$B$2:$H$500,7,FALSE),"")</f>
        <v>0</v>
      </c>
      <c r="K34" s="11">
        <f>SUM(E34:J34)</f>
        <v>397</v>
      </c>
      <c r="L34" s="12">
        <f>IFERROR(AVERAGEIF(E34:J34,"&gt;0"),"")</f>
        <v>99.25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8">
        <f t="shared" si="0"/>
        <v>32</v>
      </c>
      <c r="B35" s="14" t="s">
        <v>208</v>
      </c>
      <c r="C35" s="10" t="str">
        <f>IFERROR(VLOOKUP(B35,[1]DatosLineas!$A$2:$B$500,2,FALSE),"")</f>
        <v>Gloria Maria Perez Buritica</v>
      </c>
      <c r="D35" s="10" t="str">
        <f>IFERROR(VLOOKUP(C35,'[1]DATOS TORNEO'!$F$4:$G$503,2,FALSE),"")</f>
        <v>SECRETARIA DE GESTION Y CONTROL TERRITORIAL</v>
      </c>
      <c r="E35" s="11">
        <f>IFERROR(VLOOKUP($C35,[1]DatosLineas!$B$2:$H$500,2,FALSE),"")</f>
        <v>118</v>
      </c>
      <c r="F35" s="11">
        <f>IFERROR(VLOOKUP($C35,[1]DatosLineas!$B$2:$H$500,3,FALSE),"")</f>
        <v>76</v>
      </c>
      <c r="G35" s="11">
        <f>IFERROR(VLOOKUP($C35,[1]DatosLineas!$B$2:$H$500,4,FALSE),"")</f>
        <v>84</v>
      </c>
      <c r="H35" s="11">
        <f>IFERROR(VLOOKUP($C35,[1]DatosLineas!$B$2:$H$500,5,FALSE),"")</f>
        <v>115</v>
      </c>
      <c r="I35" s="11">
        <f>IFERROR(VLOOKUP($C35,[1]DatosLineas!$B$2:$H$500,6,FALSE),"")</f>
        <v>0</v>
      </c>
      <c r="J35" s="11">
        <f>IFERROR(VLOOKUP($C35,[1]DatosLineas!$B$2:$H$500,7,FALSE),"")</f>
        <v>0</v>
      </c>
      <c r="K35" s="11">
        <f>SUM(E35:J35)</f>
        <v>393</v>
      </c>
      <c r="L35" s="12">
        <f>IFERROR(AVERAGEIF(E35:J35,"&gt;0"),"")</f>
        <v>98.25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8">
        <f t="shared" si="0"/>
        <v>33</v>
      </c>
      <c r="B36" s="14" t="s">
        <v>209</v>
      </c>
      <c r="C36" s="10" t="str">
        <f>IFERROR(VLOOKUP(B36,[1]DatosLineas!$A$2:$B$500,2,FALSE),"")</f>
        <v>Liz Baned Isaza Rodas</v>
      </c>
      <c r="D36" s="10" t="str">
        <f>IFERROR(VLOOKUP(C36,'[1]DATOS TORNEO'!$F$4:$G$503,2,FALSE),"")</f>
        <v>SECRETARIA DE MOVILIDAD</v>
      </c>
      <c r="E36" s="11">
        <f>IFERROR(VLOOKUP($C36,[1]DatosLineas!$B$2:$H$500,2,FALSE),"")</f>
        <v>91</v>
      </c>
      <c r="F36" s="11">
        <f>IFERROR(VLOOKUP($C36,[1]DatosLineas!$B$2:$H$500,3,FALSE),"")</f>
        <v>94</v>
      </c>
      <c r="G36" s="11">
        <f>IFERROR(VLOOKUP($C36,[1]DatosLineas!$B$2:$H$500,4,FALSE),"")</f>
        <v>93</v>
      </c>
      <c r="H36" s="11">
        <f>IFERROR(VLOOKUP($C36,[1]DatosLineas!$B$2:$H$500,5,FALSE),"")</f>
        <v>113</v>
      </c>
      <c r="I36" s="11">
        <f>IFERROR(VLOOKUP($C36,[1]DatosLineas!$B$2:$H$500,6,FALSE),"")</f>
        <v>0</v>
      </c>
      <c r="J36" s="11">
        <f>IFERROR(VLOOKUP($C36,[1]DatosLineas!$B$2:$H$500,7,FALSE),"")</f>
        <v>0</v>
      </c>
      <c r="K36" s="11">
        <f>SUM(E36:J36)</f>
        <v>391</v>
      </c>
      <c r="L36" s="12">
        <f>IFERROR(AVERAGEIF(E36:J36,"&gt;0"),"")</f>
        <v>97.75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8">
        <f t="shared" si="0"/>
        <v>34</v>
      </c>
      <c r="B37" s="14" t="s">
        <v>210</v>
      </c>
      <c r="C37" s="10" t="str">
        <f>IFERROR(VLOOKUP(B37,[1]DatosLineas!$A$2:$B$500,2,FALSE),"")</f>
        <v>Albeny Edit Sepulveda Higuita</v>
      </c>
      <c r="D37" s="10" t="str">
        <f>IFERROR(VLOOKUP(C37,'[1]DATOS TORNEO'!$F$4:$G$503,2,FALSE),"")</f>
        <v>SECRETARIA DE LAS MUJERES</v>
      </c>
      <c r="E37" s="11">
        <f>IFERROR(VLOOKUP($C37,[1]DatosLineas!$B$2:$H$500,2,FALSE),"")</f>
        <v>83</v>
      </c>
      <c r="F37" s="11">
        <f>IFERROR(VLOOKUP($C37,[1]DatosLineas!$B$2:$H$500,3,FALSE),"")</f>
        <v>116</v>
      </c>
      <c r="G37" s="11">
        <f>IFERROR(VLOOKUP($C37,[1]DatosLineas!$B$2:$H$500,4,FALSE),"")</f>
        <v>88</v>
      </c>
      <c r="H37" s="11">
        <f>IFERROR(VLOOKUP($C37,[1]DatosLineas!$B$2:$H$500,5,FALSE),"")</f>
        <v>94</v>
      </c>
      <c r="I37" s="11">
        <f>IFERROR(VLOOKUP($C37,[1]DatosLineas!$B$2:$H$500,6,FALSE),"")</f>
        <v>0</v>
      </c>
      <c r="J37" s="11">
        <f>IFERROR(VLOOKUP($C37,[1]DatosLineas!$B$2:$H$500,7,FALSE),"")</f>
        <v>0</v>
      </c>
      <c r="K37" s="11">
        <f>SUM(E37:J37)</f>
        <v>381</v>
      </c>
      <c r="L37" s="12">
        <f>IFERROR(AVERAGEIF(E37:J37,"&gt;0"),"")</f>
        <v>95.25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8">
        <f t="shared" si="0"/>
        <v>35</v>
      </c>
      <c r="B38" s="14" t="s">
        <v>211</v>
      </c>
      <c r="C38" s="10" t="str">
        <f>IFERROR(VLOOKUP(B38,[1]DatosLineas!$A$2:$B$500,2,FALSE),"")</f>
        <v>Albeny Edit Sepulveda Higuita</v>
      </c>
      <c r="D38" s="10" t="str">
        <f>IFERROR(VLOOKUP(C38,'[1]DATOS TORNEO'!$F$4:$G$503,2,FALSE),"")</f>
        <v>SECRETARIA DE LAS MUJERES</v>
      </c>
      <c r="E38" s="11">
        <f>IFERROR(VLOOKUP($C38,[1]DatosLineas!$B$2:$H$500,2,FALSE),"")</f>
        <v>83</v>
      </c>
      <c r="F38" s="11">
        <f>IFERROR(VLOOKUP($C38,[1]DatosLineas!$B$2:$H$500,3,FALSE),"")</f>
        <v>116</v>
      </c>
      <c r="G38" s="11">
        <f>IFERROR(VLOOKUP($C38,[1]DatosLineas!$B$2:$H$500,4,FALSE),"")</f>
        <v>88</v>
      </c>
      <c r="H38" s="11">
        <f>IFERROR(VLOOKUP($C38,[1]DatosLineas!$B$2:$H$500,5,FALSE),"")</f>
        <v>94</v>
      </c>
      <c r="I38" s="11">
        <f>IFERROR(VLOOKUP($C38,[1]DatosLineas!$B$2:$H$500,6,FALSE),"")</f>
        <v>0</v>
      </c>
      <c r="J38" s="11">
        <f>IFERROR(VLOOKUP($C38,[1]DatosLineas!$B$2:$H$500,7,FALSE),"")</f>
        <v>0</v>
      </c>
      <c r="K38" s="11">
        <f>SUM(E38:J38)</f>
        <v>381</v>
      </c>
      <c r="L38" s="12">
        <f>IFERROR(AVERAGEIF(E38:J38,"&gt;0"),"")</f>
        <v>95.25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8">
        <f t="shared" si="0"/>
        <v>36</v>
      </c>
      <c r="B39" s="14" t="s">
        <v>212</v>
      </c>
      <c r="C39" s="10" t="str">
        <f>IFERROR(VLOOKUP(B39,[1]DatosLineas!$A$2:$B$500,2,FALSE),"")</f>
        <v>Italia Milena Mesa Gallego</v>
      </c>
      <c r="D39" s="10" t="str">
        <f>IFERROR(VLOOKUP(C39,'[1]DATOS TORNEO'!$F$4:$G$503,2,FALSE),"")</f>
        <v>SECRETARIA DE LAS MUJERES</v>
      </c>
      <c r="E39" s="11">
        <f>IFERROR(VLOOKUP($C39,[1]DatosLineas!$B$2:$H$500,2,FALSE),"")</f>
        <v>103</v>
      </c>
      <c r="F39" s="11">
        <f>IFERROR(VLOOKUP($C39,[1]DatosLineas!$B$2:$H$500,3,FALSE),"")</f>
        <v>79</v>
      </c>
      <c r="G39" s="11">
        <f>IFERROR(VLOOKUP($C39,[1]DatosLineas!$B$2:$H$500,4,FALSE),"")</f>
        <v>96</v>
      </c>
      <c r="H39" s="11">
        <f>IFERROR(VLOOKUP($C39,[1]DatosLineas!$B$2:$H$500,5,FALSE),"")</f>
        <v>101</v>
      </c>
      <c r="I39" s="11">
        <f>IFERROR(VLOOKUP($C39,[1]DatosLineas!$B$2:$H$500,6,FALSE),"")</f>
        <v>0</v>
      </c>
      <c r="J39" s="11">
        <f>IFERROR(VLOOKUP($C39,[1]DatosLineas!$B$2:$H$500,7,FALSE),"")</f>
        <v>0</v>
      </c>
      <c r="K39" s="11">
        <f>SUM(E39:J39)</f>
        <v>379</v>
      </c>
      <c r="L39" s="12">
        <f>IFERROR(AVERAGEIF(E39:J39,"&gt;0"),"")</f>
        <v>94.75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8">
        <f t="shared" si="0"/>
        <v>37</v>
      </c>
      <c r="B40" s="14" t="s">
        <v>213</v>
      </c>
      <c r="C40" s="10" t="str">
        <f>IFERROR(VLOOKUP(B40,[1]DatosLineas!$A$2:$B$500,2,FALSE),"")</f>
        <v>Isabel Cristina Campo Hernandez</v>
      </c>
      <c r="D40" s="10" t="str">
        <f>IFERROR(VLOOKUP(C40,'[1]DATOS TORNEO'!$F$4:$G$503,2,FALSE),"")</f>
        <v>SECRETARIA DE INFRAESTRUCTURA FISICA</v>
      </c>
      <c r="E40" s="11">
        <f>IFERROR(VLOOKUP($C40,[1]DatosLineas!$B$2:$H$500,2,FALSE),"")</f>
        <v>94</v>
      </c>
      <c r="F40" s="11">
        <f>IFERROR(VLOOKUP($C40,[1]DatosLineas!$B$2:$H$500,3,FALSE),"")</f>
        <v>87</v>
      </c>
      <c r="G40" s="11">
        <f>IFERROR(VLOOKUP($C40,[1]DatosLineas!$B$2:$H$500,4,FALSE),"")</f>
        <v>94</v>
      </c>
      <c r="H40" s="11">
        <f>IFERROR(VLOOKUP($C40,[1]DatosLineas!$B$2:$H$500,5,FALSE),"")</f>
        <v>100</v>
      </c>
      <c r="I40" s="11">
        <f>IFERROR(VLOOKUP($C40,[1]DatosLineas!$B$2:$H$500,6,FALSE),"")</f>
        <v>0</v>
      </c>
      <c r="J40" s="11">
        <f>IFERROR(VLOOKUP($C40,[1]DatosLineas!$B$2:$H$500,7,FALSE),"")</f>
        <v>0</v>
      </c>
      <c r="K40" s="11">
        <f>SUM(E40:J40)</f>
        <v>375</v>
      </c>
      <c r="L40" s="12">
        <f>IFERROR(AVERAGEIF(E40:J40,"&gt;0"),"")</f>
        <v>93.75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8">
        <f t="shared" si="0"/>
        <v>38</v>
      </c>
      <c r="B41" s="14" t="s">
        <v>214</v>
      </c>
      <c r="C41" s="10" t="str">
        <f>IFERROR(VLOOKUP(B41,[1]DatosLineas!$A$2:$B$500,2,FALSE),"")</f>
        <v>Caterine Echavarria</v>
      </c>
      <c r="D41" s="10" t="str">
        <f>IFERROR(VLOOKUP(C41,'[1]DATOS TORNEO'!$F$4:$G$503,2,FALSE),"")</f>
        <v>SECRETARIA DE INFRAESTRUCTURA FISICA</v>
      </c>
      <c r="E41" s="11">
        <f>IFERROR(VLOOKUP($C41,[1]DatosLineas!$B$2:$H$500,2,FALSE),"")</f>
        <v>113</v>
      </c>
      <c r="F41" s="11">
        <f>IFERROR(VLOOKUP($C41,[1]DatosLineas!$B$2:$H$500,3,FALSE),"")</f>
        <v>115</v>
      </c>
      <c r="G41" s="11">
        <f>IFERROR(VLOOKUP($C41,[1]DatosLineas!$B$2:$H$500,4,FALSE),"")</f>
        <v>74</v>
      </c>
      <c r="H41" s="11">
        <f>IFERROR(VLOOKUP($C41,[1]DatosLineas!$B$2:$H$500,5,FALSE),"")</f>
        <v>70</v>
      </c>
      <c r="I41" s="11">
        <f>IFERROR(VLOOKUP($C41,[1]DatosLineas!$B$2:$H$500,6,FALSE),"")</f>
        <v>0</v>
      </c>
      <c r="J41" s="11">
        <f>IFERROR(VLOOKUP($C41,[1]DatosLineas!$B$2:$H$500,7,FALSE),"")</f>
        <v>0</v>
      </c>
      <c r="K41" s="11">
        <f>SUM(E41:J41)</f>
        <v>372</v>
      </c>
      <c r="L41" s="12">
        <f>IFERROR(AVERAGEIF(E41:J41,"&gt;0"),"")</f>
        <v>93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8">
        <f t="shared" si="0"/>
        <v>39</v>
      </c>
      <c r="B42" s="14" t="s">
        <v>215</v>
      </c>
      <c r="C42" s="10" t="str">
        <f>IFERROR(VLOOKUP(B42,[1]DatosLineas!$A$2:$B$500,2,FALSE),"")</f>
        <v>Flor Yolanda Ramirez Tique</v>
      </c>
      <c r="D42" s="10" t="str">
        <f>IFERROR(VLOOKUP(C42,'[1]DATOS TORNEO'!$F$4:$G$503,2,FALSE),"")</f>
        <v>SECRETARIA DE INFRAESTRUCTURA FISICA</v>
      </c>
      <c r="E42" s="11">
        <f>IFERROR(VLOOKUP($C42,[1]DatosLineas!$B$2:$H$500,2,FALSE),"")</f>
        <v>105</v>
      </c>
      <c r="F42" s="11">
        <f>IFERROR(VLOOKUP($C42,[1]DatosLineas!$B$2:$H$500,3,FALSE),"")</f>
        <v>64</v>
      </c>
      <c r="G42" s="11">
        <f>IFERROR(VLOOKUP($C42,[1]DatosLineas!$B$2:$H$500,4,FALSE),"")</f>
        <v>110</v>
      </c>
      <c r="H42" s="11">
        <f>IFERROR(VLOOKUP($C42,[1]DatosLineas!$B$2:$H$500,5,FALSE),"")</f>
        <v>82</v>
      </c>
      <c r="I42" s="11">
        <f>IFERROR(VLOOKUP($C42,[1]DatosLineas!$B$2:$H$500,6,FALSE),"")</f>
        <v>0</v>
      </c>
      <c r="J42" s="11">
        <f>IFERROR(VLOOKUP($C42,[1]DatosLineas!$B$2:$H$500,7,FALSE),"")</f>
        <v>0</v>
      </c>
      <c r="K42" s="11">
        <f>SUM(E42:J42)</f>
        <v>361</v>
      </c>
      <c r="L42" s="12">
        <f>IFERROR(AVERAGEIF(E42:J42,"&gt;0"),"")</f>
        <v>90.25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8">
        <f t="shared" si="0"/>
        <v>40</v>
      </c>
      <c r="B43" s="14" t="s">
        <v>216</v>
      </c>
      <c r="C43" s="10" t="str">
        <f>IFERROR(VLOOKUP(B43,[1]DatosLineas!$A$2:$B$500,2,FALSE),"")</f>
        <v>Catalina Diaz Franco</v>
      </c>
      <c r="D43" s="10" t="str">
        <f>IFERROR(VLOOKUP(C43,'[1]DATOS TORNEO'!$F$4:$G$503,2,FALSE),"")</f>
        <v>SECRETARIA DE MOVILIDAD</v>
      </c>
      <c r="E43" s="11">
        <f>IFERROR(VLOOKUP($C43,[1]DatosLineas!$B$2:$H$500,2,FALSE),"")</f>
        <v>87</v>
      </c>
      <c r="F43" s="11">
        <f>IFERROR(VLOOKUP($C43,[1]DatosLineas!$B$2:$H$500,3,FALSE),"")</f>
        <v>77</v>
      </c>
      <c r="G43" s="11">
        <f>IFERROR(VLOOKUP($C43,[1]DatosLineas!$B$2:$H$500,4,FALSE),"")</f>
        <v>85</v>
      </c>
      <c r="H43" s="11">
        <f>IFERROR(VLOOKUP($C43,[1]DatosLineas!$B$2:$H$500,5,FALSE),"")</f>
        <v>111</v>
      </c>
      <c r="I43" s="11">
        <f>IFERROR(VLOOKUP($C43,[1]DatosLineas!$B$2:$H$500,6,FALSE),"")</f>
        <v>0</v>
      </c>
      <c r="J43" s="11">
        <f>IFERROR(VLOOKUP($C43,[1]DatosLineas!$B$2:$H$500,7,FALSE),"")</f>
        <v>0</v>
      </c>
      <c r="K43" s="11">
        <f>SUM(E43:J43)</f>
        <v>360</v>
      </c>
      <c r="L43" s="12">
        <f>IFERROR(AVERAGEIF(E43:J43,"&gt;0"),"")</f>
        <v>90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8">
        <f t="shared" si="0"/>
        <v>41</v>
      </c>
      <c r="B44" s="14" t="s">
        <v>217</v>
      </c>
      <c r="C44" s="10" t="str">
        <f>IFERROR(VLOOKUP(B44,[1]DatosLineas!$A$2:$B$500,2,FALSE),"")</f>
        <v>Erica Evidalia Fernandez Velez</v>
      </c>
      <c r="D44" s="10" t="str">
        <f>IFERROR(VLOOKUP(C44,'[1]DATOS TORNEO'!$F$4:$G$503,2,FALSE),"")</f>
        <v>SECRETARIA DE INCLUSION SOCIAL, FAMILIA Y DERECHOS HUMANOS</v>
      </c>
      <c r="E44" s="11">
        <f>IFERROR(VLOOKUP($C44,[1]DatosLineas!$B$2:$H$500,2,FALSE),"")</f>
        <v>86</v>
      </c>
      <c r="F44" s="11">
        <f>IFERROR(VLOOKUP($C44,[1]DatosLineas!$B$2:$H$500,3,FALSE),"")</f>
        <v>91</v>
      </c>
      <c r="G44" s="11">
        <f>IFERROR(VLOOKUP($C44,[1]DatosLineas!$B$2:$H$500,4,FALSE),"")</f>
        <v>96</v>
      </c>
      <c r="H44" s="11">
        <f>IFERROR(VLOOKUP($C44,[1]DatosLineas!$B$2:$H$500,5,FALSE),"")</f>
        <v>85</v>
      </c>
      <c r="I44" s="11">
        <f>IFERROR(VLOOKUP($C44,[1]DatosLineas!$B$2:$H$500,6,FALSE),"")</f>
        <v>0</v>
      </c>
      <c r="J44" s="11">
        <f>IFERROR(VLOOKUP($C44,[1]DatosLineas!$B$2:$H$500,7,FALSE),"")</f>
        <v>0</v>
      </c>
      <c r="K44" s="11">
        <f>SUM(E44:J44)</f>
        <v>358</v>
      </c>
      <c r="L44" s="12">
        <f>IFERROR(AVERAGEIF(E44:J44,"&gt;0"),"")</f>
        <v>89.5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8">
        <f t="shared" si="0"/>
        <v>42</v>
      </c>
      <c r="B45" s="14" t="s">
        <v>218</v>
      </c>
      <c r="C45" s="10" t="str">
        <f>IFERROR(VLOOKUP(B45,[1]DatosLineas!$A$2:$B$500,2,FALSE),"")</f>
        <v>Maria Cecilia Marin Castrillon</v>
      </c>
      <c r="D45" s="10" t="str">
        <f>IFERROR(VLOOKUP(C45,'[1]DATOS TORNEO'!$F$4:$G$503,2,FALSE),"")</f>
        <v>SECRETARIA DE LAS MUJERES</v>
      </c>
      <c r="E45" s="11">
        <f>IFERROR(VLOOKUP($C45,[1]DatosLineas!$B$2:$H$500,2,FALSE),"")</f>
        <v>64</v>
      </c>
      <c r="F45" s="11">
        <f>IFERROR(VLOOKUP($C45,[1]DatosLineas!$B$2:$H$500,3,FALSE),"")</f>
        <v>102</v>
      </c>
      <c r="G45" s="11">
        <f>IFERROR(VLOOKUP($C45,[1]DatosLineas!$B$2:$H$500,4,FALSE),"")</f>
        <v>94</v>
      </c>
      <c r="H45" s="11">
        <f>IFERROR(VLOOKUP($C45,[1]DatosLineas!$B$2:$H$500,5,FALSE),"")</f>
        <v>95</v>
      </c>
      <c r="I45" s="11">
        <f>IFERROR(VLOOKUP($C45,[1]DatosLineas!$B$2:$H$500,6,FALSE),"")</f>
        <v>0</v>
      </c>
      <c r="J45" s="11">
        <f>IFERROR(VLOOKUP($C45,[1]DatosLineas!$B$2:$H$500,7,FALSE),"")</f>
        <v>0</v>
      </c>
      <c r="K45" s="11">
        <f>SUM(E45:J45)</f>
        <v>355</v>
      </c>
      <c r="L45" s="12">
        <f>IFERROR(AVERAGEIF(E45:J45,"&gt;0"),"")</f>
        <v>88.75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8">
        <f t="shared" si="0"/>
        <v>43</v>
      </c>
      <c r="B46" s="14" t="s">
        <v>219</v>
      </c>
      <c r="C46" s="10" t="str">
        <f>IFERROR(VLOOKUP(B46,[1]DatosLineas!$A$2:$B$500,2,FALSE),"")</f>
        <v>Ana Maria Villa Grajales</v>
      </c>
      <c r="D46" s="10" t="str">
        <f>IFERROR(VLOOKUP(C46,'[1]DATOS TORNEO'!$F$4:$G$503,2,FALSE),"")</f>
        <v>SECRETARIA DEL MEDIO AMBIENTE</v>
      </c>
      <c r="E46" s="11">
        <f>IFERROR(VLOOKUP($C46,[1]DatosLineas!$B$2:$H$500,2,FALSE),"")</f>
        <v>114</v>
      </c>
      <c r="F46" s="11">
        <f>IFERROR(VLOOKUP($C46,[1]DatosLineas!$B$2:$H$500,3,FALSE),"")</f>
        <v>78</v>
      </c>
      <c r="G46" s="11">
        <f>IFERROR(VLOOKUP($C46,[1]DatosLineas!$B$2:$H$500,4,FALSE),"")</f>
        <v>73</v>
      </c>
      <c r="H46" s="11">
        <f>IFERROR(VLOOKUP($C46,[1]DatosLineas!$B$2:$H$500,5,FALSE),"")</f>
        <v>86</v>
      </c>
      <c r="I46" s="11">
        <f>IFERROR(VLOOKUP($C46,[1]DatosLineas!$B$2:$H$500,6,FALSE),"")</f>
        <v>0</v>
      </c>
      <c r="J46" s="11">
        <f>IFERROR(VLOOKUP($C46,[1]DatosLineas!$B$2:$H$500,7,FALSE),"")</f>
        <v>0</v>
      </c>
      <c r="K46" s="11">
        <f>SUM(E46:J46)</f>
        <v>351</v>
      </c>
      <c r="L46" s="12">
        <f>IFERROR(AVERAGEIF(E46:J46,"&gt;0"),"")</f>
        <v>87.75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8">
        <f t="shared" si="0"/>
        <v>44</v>
      </c>
      <c r="B47" s="14" t="s">
        <v>220</v>
      </c>
      <c r="C47" s="10" t="str">
        <f>IFERROR(VLOOKUP(B47,[1]DatosLineas!$A$2:$B$500,2,FALSE),"")</f>
        <v>Diana Lucia Uribe Cano</v>
      </c>
      <c r="D47" s="10" t="str">
        <f>IFERROR(VLOOKUP(C47,'[1]DATOS TORNEO'!$F$4:$G$503,2,FALSE),"")</f>
        <v>SECRETARIA DE HACIENDA</v>
      </c>
      <c r="E47" s="11">
        <f>IFERROR(VLOOKUP($C47,[1]DatosLineas!$B$2:$H$500,2,FALSE),"")</f>
        <v>78</v>
      </c>
      <c r="F47" s="11">
        <f>IFERROR(VLOOKUP($C47,[1]DatosLineas!$B$2:$H$500,3,FALSE),"")</f>
        <v>84</v>
      </c>
      <c r="G47" s="11">
        <f>IFERROR(VLOOKUP($C47,[1]DatosLineas!$B$2:$H$500,4,FALSE),"")</f>
        <v>87</v>
      </c>
      <c r="H47" s="11">
        <f>IFERROR(VLOOKUP($C47,[1]DatosLineas!$B$2:$H$500,5,FALSE),"")</f>
        <v>100</v>
      </c>
      <c r="I47" s="11">
        <f>IFERROR(VLOOKUP($C47,[1]DatosLineas!$B$2:$H$500,6,FALSE),"")</f>
        <v>0</v>
      </c>
      <c r="J47" s="11">
        <f>IFERROR(VLOOKUP($C47,[1]DatosLineas!$B$2:$H$500,7,FALSE),"")</f>
        <v>0</v>
      </c>
      <c r="K47" s="11">
        <f>SUM(E47:J47)</f>
        <v>349</v>
      </c>
      <c r="L47" s="12">
        <f>IFERROR(AVERAGEIF(E47:J47,"&gt;0"),"")</f>
        <v>87.25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8">
        <f t="shared" si="0"/>
        <v>45</v>
      </c>
      <c r="B48" s="14" t="s">
        <v>221</v>
      </c>
      <c r="C48" s="10" t="str">
        <f>IFERROR(VLOOKUP(B48,[1]DatosLineas!$A$2:$B$500,2,FALSE),"")</f>
        <v>Marta Rosalia Munoz Arboleda</v>
      </c>
      <c r="D48" s="10" t="str">
        <f>IFERROR(VLOOKUP(C48,'[1]DATOS TORNEO'!$F$4:$G$503,2,FALSE),"")</f>
        <v>SECRETARIA DE MOVILIDAD</v>
      </c>
      <c r="E48" s="11">
        <f>IFERROR(VLOOKUP($C48,[1]DatosLineas!$B$2:$H$500,2,FALSE),"")</f>
        <v>64</v>
      </c>
      <c r="F48" s="11">
        <f>IFERROR(VLOOKUP($C48,[1]DatosLineas!$B$2:$H$500,3,FALSE),"")</f>
        <v>140</v>
      </c>
      <c r="G48" s="11">
        <f>IFERROR(VLOOKUP($C48,[1]DatosLineas!$B$2:$H$500,4,FALSE),"")</f>
        <v>81</v>
      </c>
      <c r="H48" s="11">
        <f>IFERROR(VLOOKUP($C48,[1]DatosLineas!$B$2:$H$500,5,FALSE),"")</f>
        <v>63</v>
      </c>
      <c r="I48" s="11">
        <f>IFERROR(VLOOKUP($C48,[1]DatosLineas!$B$2:$H$500,6,FALSE),"")</f>
        <v>0</v>
      </c>
      <c r="J48" s="11">
        <f>IFERROR(VLOOKUP($C48,[1]DatosLineas!$B$2:$H$500,7,FALSE),"")</f>
        <v>0</v>
      </c>
      <c r="K48" s="11">
        <f>SUM(E48:J48)</f>
        <v>348</v>
      </c>
      <c r="L48" s="12">
        <f>IFERROR(AVERAGEIF(E48:J48,"&gt;0"),"")</f>
        <v>87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8">
        <f t="shared" si="0"/>
        <v>46</v>
      </c>
      <c r="B49" s="14" t="s">
        <v>222</v>
      </c>
      <c r="C49" s="10" t="str">
        <f>IFERROR(VLOOKUP(B49,[1]DatosLineas!$A$2:$B$500,2,FALSE),"")</f>
        <v xml:space="preserve">Lina Maria Hernandez Echavarria </v>
      </c>
      <c r="D49" s="10" t="str">
        <f>IFERROR(VLOOKUP(C49,'[1]DATOS TORNEO'!$F$4:$G$503,2,FALSE),"")</f>
        <v>SECRETARIA DE EDUCACIÓN - ADMINISTRATIVOS SGP</v>
      </c>
      <c r="E49" s="11">
        <f>IFERROR(VLOOKUP($C49,[1]DatosLineas!$B$2:$H$500,2,FALSE),"")</f>
        <v>113</v>
      </c>
      <c r="F49" s="11">
        <f>IFERROR(VLOOKUP($C49,[1]DatosLineas!$B$2:$H$500,3,FALSE),"")</f>
        <v>63</v>
      </c>
      <c r="G49" s="11">
        <f>IFERROR(VLOOKUP($C49,[1]DatosLineas!$B$2:$H$500,4,FALSE),"")</f>
        <v>96</v>
      </c>
      <c r="H49" s="11">
        <f>IFERROR(VLOOKUP($C49,[1]DatosLineas!$B$2:$H$500,5,FALSE),"")</f>
        <v>70</v>
      </c>
      <c r="I49" s="11">
        <f>IFERROR(VLOOKUP($C49,[1]DatosLineas!$B$2:$H$500,6,FALSE),"")</f>
        <v>0</v>
      </c>
      <c r="J49" s="11">
        <f>IFERROR(VLOOKUP($C49,[1]DatosLineas!$B$2:$H$500,7,FALSE),"")</f>
        <v>0</v>
      </c>
      <c r="K49" s="11">
        <f>SUM(E49:J49)</f>
        <v>342</v>
      </c>
      <c r="L49" s="12">
        <f>IFERROR(AVERAGEIF(E49:J49,"&gt;0"),"")</f>
        <v>85.5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8">
        <f t="shared" si="0"/>
        <v>47</v>
      </c>
      <c r="B50" s="14" t="s">
        <v>223</v>
      </c>
      <c r="C50" s="10" t="str">
        <f>IFERROR(VLOOKUP(B50,[1]DatosLineas!$A$2:$B$500,2,FALSE),"")</f>
        <v>Jenny Solay Montoya Ibarra</v>
      </c>
      <c r="D50" s="10" t="str">
        <f>IFERROR(VLOOKUP(C50,'[1]DATOS TORNEO'!$F$4:$G$503,2,FALSE),"")</f>
        <v>SECRETARIA DE MOVILIDAD</v>
      </c>
      <c r="E50" s="11">
        <f>IFERROR(VLOOKUP($C50,[1]DatosLineas!$B$2:$H$500,2,FALSE),"")</f>
        <v>72</v>
      </c>
      <c r="F50" s="11">
        <f>IFERROR(VLOOKUP($C50,[1]DatosLineas!$B$2:$H$500,3,FALSE),"")</f>
        <v>115</v>
      </c>
      <c r="G50" s="11">
        <f>IFERROR(VLOOKUP($C50,[1]DatosLineas!$B$2:$H$500,4,FALSE),"")</f>
        <v>69</v>
      </c>
      <c r="H50" s="11">
        <f>IFERROR(VLOOKUP($C50,[1]DatosLineas!$B$2:$H$500,5,FALSE),"")</f>
        <v>85</v>
      </c>
      <c r="I50" s="11">
        <f>IFERROR(VLOOKUP($C50,[1]DatosLineas!$B$2:$H$500,6,FALSE),"")</f>
        <v>0</v>
      </c>
      <c r="J50" s="11">
        <f>IFERROR(VLOOKUP($C50,[1]DatosLineas!$B$2:$H$500,7,FALSE),"")</f>
        <v>0</v>
      </c>
      <c r="K50" s="11">
        <f>SUM(E50:J50)</f>
        <v>341</v>
      </c>
      <c r="L50" s="12">
        <f>IFERROR(AVERAGEIF(E50:J50,"&gt;0"),"")</f>
        <v>85.25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8">
        <f t="shared" si="0"/>
        <v>48</v>
      </c>
      <c r="B51" s="14" t="s">
        <v>224</v>
      </c>
      <c r="C51" s="10" t="str">
        <f>IFERROR(VLOOKUP(B51,[1]DatosLineas!$A$2:$B$500,2,FALSE),"")</f>
        <v>Monica Maria Macias Ruiz</v>
      </c>
      <c r="D51" s="10" t="str">
        <f>IFERROR(VLOOKUP(C51,'[1]DATOS TORNEO'!$F$4:$G$503,2,FALSE),"")</f>
        <v>SECRETARIA DE EDUCACION</v>
      </c>
      <c r="E51" s="11">
        <f>IFERROR(VLOOKUP($C51,[1]DatosLineas!$B$2:$H$500,2,FALSE),"")</f>
        <v>80</v>
      </c>
      <c r="F51" s="11">
        <f>IFERROR(VLOOKUP($C51,[1]DatosLineas!$B$2:$H$500,3,FALSE),"")</f>
        <v>65</v>
      </c>
      <c r="G51" s="11">
        <f>IFERROR(VLOOKUP($C51,[1]DatosLineas!$B$2:$H$500,4,FALSE),"")</f>
        <v>0</v>
      </c>
      <c r="H51" s="11">
        <f>IFERROR(VLOOKUP($C51,[1]DatosLineas!$B$2:$H$500,5,FALSE),"")</f>
        <v>0</v>
      </c>
      <c r="I51" s="11">
        <f>IFERROR(VLOOKUP($C51,[1]DatosLineas!$B$2:$H$500,6,FALSE),"")</f>
        <v>94</v>
      </c>
      <c r="J51" s="11">
        <f>IFERROR(VLOOKUP($C51,[1]DatosLineas!$B$2:$H$500,7,FALSE),"")</f>
        <v>102</v>
      </c>
      <c r="K51" s="11">
        <f>SUM(E51:J51)</f>
        <v>341</v>
      </c>
      <c r="L51" s="12">
        <f>IFERROR(AVERAGEIF(E51:J51,"&gt;0"),"")</f>
        <v>85.25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8">
        <f t="shared" si="0"/>
        <v>49</v>
      </c>
      <c r="B52" s="14" t="s">
        <v>225</v>
      </c>
      <c r="C52" s="10" t="str">
        <f>IFERROR(VLOOKUP(B52,[1]DatosLineas!$A$2:$B$500,2,FALSE),"")</f>
        <v>Luisa Fernanda Mazo Velasquez</v>
      </c>
      <c r="D52" s="10" t="str">
        <f>IFERROR(VLOOKUP(C52,'[1]DATOS TORNEO'!$F$4:$G$503,2,FALSE),"")</f>
        <v>SECRETARIA DE MOVILIDAD</v>
      </c>
      <c r="E52" s="11">
        <f>IFERROR(VLOOKUP($C52,[1]DatosLineas!$B$2:$H$500,2,FALSE),"")</f>
        <v>83</v>
      </c>
      <c r="F52" s="11">
        <f>IFERROR(VLOOKUP($C52,[1]DatosLineas!$B$2:$H$500,3,FALSE),"")</f>
        <v>79</v>
      </c>
      <c r="G52" s="11">
        <f>IFERROR(VLOOKUP($C52,[1]DatosLineas!$B$2:$H$500,4,FALSE),"")</f>
        <v>89</v>
      </c>
      <c r="H52" s="11">
        <f>IFERROR(VLOOKUP($C52,[1]DatosLineas!$B$2:$H$500,5,FALSE),"")</f>
        <v>84</v>
      </c>
      <c r="I52" s="11">
        <f>IFERROR(VLOOKUP($C52,[1]DatosLineas!$B$2:$H$500,6,FALSE),"")</f>
        <v>0</v>
      </c>
      <c r="J52" s="11">
        <f>IFERROR(VLOOKUP($C52,[1]DatosLineas!$B$2:$H$500,7,FALSE),"")</f>
        <v>0</v>
      </c>
      <c r="K52" s="11">
        <f>SUM(E52:J52)</f>
        <v>335</v>
      </c>
      <c r="L52" s="12">
        <f>IFERROR(AVERAGEIF(E52:J52,"&gt;0"),"")</f>
        <v>83.75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8">
        <f t="shared" si="0"/>
        <v>50</v>
      </c>
      <c r="B53" s="14" t="s">
        <v>226</v>
      </c>
      <c r="C53" s="10" t="str">
        <f>IFERROR(VLOOKUP(B53,[1]DatosLineas!$A$2:$B$500,2,FALSE),"")</f>
        <v>Nidia Elizabeth Salinas Vera</v>
      </c>
      <c r="D53" s="10" t="str">
        <f>IFERROR(VLOOKUP(C53,'[1]DATOS TORNEO'!$F$4:$G$503,2,FALSE),"")</f>
        <v>SECRETARIA DE EDUCACION</v>
      </c>
      <c r="E53" s="11">
        <f>IFERROR(VLOOKUP($C53,[1]DatosLineas!$B$2:$H$500,2,FALSE),"")</f>
        <v>37</v>
      </c>
      <c r="F53" s="11">
        <f>IFERROR(VLOOKUP($C53,[1]DatosLineas!$B$2:$H$500,3,FALSE),"")</f>
        <v>43</v>
      </c>
      <c r="G53" s="11">
        <f>IFERROR(VLOOKUP($C53,[1]DatosLineas!$B$2:$H$500,4,FALSE),"")</f>
        <v>57</v>
      </c>
      <c r="H53" s="11">
        <f>IFERROR(VLOOKUP($C53,[1]DatosLineas!$B$2:$H$500,5,FALSE),"")</f>
        <v>61</v>
      </c>
      <c r="I53" s="11">
        <f>IFERROR(VLOOKUP($C53,[1]DatosLineas!$B$2:$H$500,6,FALSE),"")</f>
        <v>44</v>
      </c>
      <c r="J53" s="11">
        <f>IFERROR(VLOOKUP($C53,[1]DatosLineas!$B$2:$H$500,7,FALSE),"")</f>
        <v>93</v>
      </c>
      <c r="K53" s="11">
        <f>SUM(E53:J53)</f>
        <v>335</v>
      </c>
      <c r="L53" s="12">
        <f>IFERROR(AVERAGEIF(E53:J53,"&gt;0"),"")</f>
        <v>55.833333333333336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8">
        <f t="shared" si="0"/>
        <v>51</v>
      </c>
      <c r="B54" s="14" t="s">
        <v>227</v>
      </c>
      <c r="C54" s="10" t="str">
        <f>IFERROR(VLOOKUP(B54,[1]DatosLineas!$A$2:$B$500,2,FALSE),"")</f>
        <v>Mary Luz Rivera Mesa</v>
      </c>
      <c r="D54" s="10" t="str">
        <f>IFERROR(VLOOKUP(C54,'[1]DATOS TORNEO'!$F$4:$G$503,2,FALSE),"")</f>
        <v>SECRETARIA DE EDUCACION</v>
      </c>
      <c r="E54" s="11">
        <f>IFERROR(VLOOKUP($C54,[1]DatosLineas!$B$2:$H$500,2,FALSE),"")</f>
        <v>39</v>
      </c>
      <c r="F54" s="11">
        <f>IFERROR(VLOOKUP($C54,[1]DatosLineas!$B$2:$H$500,3,FALSE),"")</f>
        <v>40</v>
      </c>
      <c r="G54" s="11">
        <f>IFERROR(VLOOKUP($C54,[1]DatosLineas!$B$2:$H$500,4,FALSE),"")</f>
        <v>70</v>
      </c>
      <c r="H54" s="11">
        <f>IFERROR(VLOOKUP($C54,[1]DatosLineas!$B$2:$H$500,5,FALSE),"")</f>
        <v>63</v>
      </c>
      <c r="I54" s="11">
        <f>IFERROR(VLOOKUP($C54,[1]DatosLineas!$B$2:$H$500,6,FALSE),"")</f>
        <v>50</v>
      </c>
      <c r="J54" s="11">
        <f>IFERROR(VLOOKUP($C54,[1]DatosLineas!$B$2:$H$500,7,FALSE),"")</f>
        <v>70</v>
      </c>
      <c r="K54" s="11">
        <f>SUM(E54:J54)</f>
        <v>332</v>
      </c>
      <c r="L54" s="12">
        <f>IFERROR(AVERAGEIF(E54:J54,"&gt;0"),"")</f>
        <v>55.333333333333336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8">
        <f t="shared" si="0"/>
        <v>52</v>
      </c>
      <c r="B55" s="14" t="s">
        <v>228</v>
      </c>
      <c r="C55" s="10" t="str">
        <f>IFERROR(VLOOKUP(B55,[1]DatosLineas!$A$2:$B$500,2,FALSE),"")</f>
        <v>Elsa Millerlay Cano Foronda</v>
      </c>
      <c r="D55" s="10" t="str">
        <f>IFERROR(VLOOKUP(C55,'[1]DATOS TORNEO'!$F$4:$G$503,2,FALSE),"")</f>
        <v>SECRETARIA GENERAL</v>
      </c>
      <c r="E55" s="11">
        <f>IFERROR(VLOOKUP($C55,[1]DatosLineas!$B$2:$H$500,2,FALSE),"")</f>
        <v>80</v>
      </c>
      <c r="F55" s="11">
        <f>IFERROR(VLOOKUP($C55,[1]DatosLineas!$B$2:$H$500,3,FALSE),"")</f>
        <v>77</v>
      </c>
      <c r="G55" s="11">
        <f>IFERROR(VLOOKUP($C55,[1]DatosLineas!$B$2:$H$500,4,FALSE),"")</f>
        <v>87</v>
      </c>
      <c r="H55" s="11">
        <f>IFERROR(VLOOKUP($C55,[1]DatosLineas!$B$2:$H$500,5,FALSE),"")</f>
        <v>88</v>
      </c>
      <c r="I55" s="11">
        <f>IFERROR(VLOOKUP($C55,[1]DatosLineas!$B$2:$H$500,6,FALSE),"")</f>
        <v>0</v>
      </c>
      <c r="J55" s="11">
        <f>IFERROR(VLOOKUP($C55,[1]DatosLineas!$B$2:$H$500,7,FALSE),"")</f>
        <v>0</v>
      </c>
      <c r="K55" s="11">
        <f>SUM(E55:J55)</f>
        <v>332</v>
      </c>
      <c r="L55" s="12">
        <f>IFERROR(AVERAGEIF(E55:J55,"&gt;0"),"")</f>
        <v>83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8">
        <f t="shared" si="0"/>
        <v>53</v>
      </c>
      <c r="B56" s="14" t="s">
        <v>229</v>
      </c>
      <c r="C56" s="10" t="str">
        <f>IFERROR(VLOOKUP(B56,[1]DatosLineas!$A$2:$B$500,2,FALSE),"")</f>
        <v>Sandra Yaneth Jimenez Correa</v>
      </c>
      <c r="D56" s="10" t="str">
        <f>IFERROR(VLOOKUP(C56,'[1]DATOS TORNEO'!$F$4:$G$503,2,FALSE),"")</f>
        <v>SECRETARIA GENERAL</v>
      </c>
      <c r="E56" s="11">
        <f>IFERROR(VLOOKUP($C56,[1]DatosLineas!$B$2:$H$500,2,FALSE),"")</f>
        <v>85</v>
      </c>
      <c r="F56" s="11">
        <f>IFERROR(VLOOKUP($C56,[1]DatosLineas!$B$2:$H$500,3,FALSE),"")</f>
        <v>72</v>
      </c>
      <c r="G56" s="11">
        <f>IFERROR(VLOOKUP($C56,[1]DatosLineas!$B$2:$H$500,4,FALSE),"")</f>
        <v>91</v>
      </c>
      <c r="H56" s="11">
        <f>IFERROR(VLOOKUP($C56,[1]DatosLineas!$B$2:$H$500,5,FALSE),"")</f>
        <v>84</v>
      </c>
      <c r="I56" s="11">
        <f>IFERROR(VLOOKUP($C56,[1]DatosLineas!$B$2:$H$500,6,FALSE),"")</f>
        <v>0</v>
      </c>
      <c r="J56" s="11">
        <f>IFERROR(VLOOKUP($C56,[1]DatosLineas!$B$2:$H$500,7,FALSE),"")</f>
        <v>0</v>
      </c>
      <c r="K56" s="11">
        <f>SUM(E56:J56)</f>
        <v>332</v>
      </c>
      <c r="L56" s="12">
        <f>IFERROR(AVERAGEIF(E56:J56,"&gt;0"),"")</f>
        <v>83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8">
        <f t="shared" si="0"/>
        <v>54</v>
      </c>
      <c r="B57" s="14" t="s">
        <v>230</v>
      </c>
      <c r="C57" s="10" t="str">
        <f>IFERROR(VLOOKUP(B57,[1]DatosLineas!$A$2:$B$500,2,FALSE),"")</f>
        <v>Sandra Liliana Ortiz Acevedo</v>
      </c>
      <c r="D57" s="10" t="str">
        <f>IFERROR(VLOOKUP(C57,'[1]DATOS TORNEO'!$F$4:$G$503,2,FALSE),"")</f>
        <v>SECRETARIA DE SUMINISTROS Y SERVICIOS</v>
      </c>
      <c r="E57" s="11">
        <f>IFERROR(VLOOKUP($C57,[1]DatosLineas!$B$2:$H$500,2,FALSE),"")</f>
        <v>71</v>
      </c>
      <c r="F57" s="11">
        <f>IFERROR(VLOOKUP($C57,[1]DatosLineas!$B$2:$H$500,3,FALSE),"")</f>
        <v>97</v>
      </c>
      <c r="G57" s="11">
        <f>IFERROR(VLOOKUP($C57,[1]DatosLineas!$B$2:$H$500,4,FALSE),"")</f>
        <v>75</v>
      </c>
      <c r="H57" s="11">
        <f>IFERROR(VLOOKUP($C57,[1]DatosLineas!$B$2:$H$500,5,FALSE),"")</f>
        <v>88</v>
      </c>
      <c r="I57" s="11">
        <f>IFERROR(VLOOKUP($C57,[1]DatosLineas!$B$2:$H$500,6,FALSE),"")</f>
        <v>0</v>
      </c>
      <c r="J57" s="11">
        <f>IFERROR(VLOOKUP($C57,[1]DatosLineas!$B$2:$H$500,7,FALSE),"")</f>
        <v>0</v>
      </c>
      <c r="K57" s="11">
        <f>SUM(E57:J57)</f>
        <v>331</v>
      </c>
      <c r="L57" s="12">
        <f>IFERROR(AVERAGEIF(E57:J57,"&gt;0"),"")</f>
        <v>82.75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8">
        <f t="shared" si="0"/>
        <v>55</v>
      </c>
      <c r="B58" s="14" t="s">
        <v>231</v>
      </c>
      <c r="C58" s="10" t="str">
        <f>IFERROR(VLOOKUP(B58,[1]DatosLineas!$A$2:$B$500,2,FALSE),"")</f>
        <v>Alejandra Maria Zapata Serna</v>
      </c>
      <c r="D58" s="10" t="str">
        <f>IFERROR(VLOOKUP(C58,'[1]DATOS TORNEO'!$F$4:$G$503,2,FALSE),"")</f>
        <v>SECRETARIA DE INFRAESTRUCTURA FISICA</v>
      </c>
      <c r="E58" s="11">
        <f>IFERROR(VLOOKUP($C58,[1]DatosLineas!$B$2:$H$500,2,FALSE),"")</f>
        <v>99</v>
      </c>
      <c r="F58" s="11">
        <f>IFERROR(VLOOKUP($C58,[1]DatosLineas!$B$2:$H$500,3,FALSE),"")</f>
        <v>81</v>
      </c>
      <c r="G58" s="11">
        <f>IFERROR(VLOOKUP($C58,[1]DatosLineas!$B$2:$H$500,4,FALSE),"")</f>
        <v>78</v>
      </c>
      <c r="H58" s="11">
        <f>IFERROR(VLOOKUP($C58,[1]DatosLineas!$B$2:$H$500,5,FALSE),"")</f>
        <v>73</v>
      </c>
      <c r="I58" s="11">
        <f>IFERROR(VLOOKUP($C58,[1]DatosLineas!$B$2:$H$500,6,FALSE),"")</f>
        <v>0</v>
      </c>
      <c r="J58" s="11">
        <f>IFERROR(VLOOKUP($C58,[1]DatosLineas!$B$2:$H$500,7,FALSE),"")</f>
        <v>0</v>
      </c>
      <c r="K58" s="11">
        <f>SUM(E58:J58)</f>
        <v>331</v>
      </c>
      <c r="L58" s="12">
        <f>IFERROR(AVERAGEIF(E58:J58,"&gt;0"),"")</f>
        <v>82.75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8">
        <f t="shared" si="0"/>
        <v>56</v>
      </c>
      <c r="B59" s="14" t="s">
        <v>232</v>
      </c>
      <c r="C59" s="10" t="str">
        <f>IFERROR(VLOOKUP(B59,[1]DatosLineas!$A$2:$B$500,2,FALSE),"")</f>
        <v>Valentina Ines Villa Molina</v>
      </c>
      <c r="D59" s="10" t="str">
        <f>IFERROR(VLOOKUP(C59,'[1]DATOS TORNEO'!$F$4:$G$503,2,FALSE),"")</f>
        <v>SECRETARIA DE INNOVACION DIGITAL</v>
      </c>
      <c r="E59" s="11">
        <f>IFERROR(VLOOKUP($C59,[1]DatosLineas!$B$2:$H$500,2,FALSE),"")</f>
        <v>69</v>
      </c>
      <c r="F59" s="11">
        <f>IFERROR(VLOOKUP($C59,[1]DatosLineas!$B$2:$H$500,3,FALSE),"")</f>
        <v>95</v>
      </c>
      <c r="G59" s="11">
        <f>IFERROR(VLOOKUP($C59,[1]DatosLineas!$B$2:$H$500,4,FALSE),"")</f>
        <v>71</v>
      </c>
      <c r="H59" s="11">
        <f>IFERROR(VLOOKUP($C59,[1]DatosLineas!$B$2:$H$500,5,FALSE),"")</f>
        <v>95</v>
      </c>
      <c r="I59" s="11">
        <f>IFERROR(VLOOKUP($C59,[1]DatosLineas!$B$2:$H$500,6,FALSE),"")</f>
        <v>0</v>
      </c>
      <c r="J59" s="11">
        <f>IFERROR(VLOOKUP($C59,[1]DatosLineas!$B$2:$H$500,7,FALSE),"")</f>
        <v>0</v>
      </c>
      <c r="K59" s="11">
        <f>SUM(E59:J59)</f>
        <v>330</v>
      </c>
      <c r="L59" s="12">
        <f>IFERROR(AVERAGEIF(E59:J59,"&gt;0"),"")</f>
        <v>82.5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8">
        <f t="shared" si="0"/>
        <v>57</v>
      </c>
      <c r="B60" s="14" t="s">
        <v>233</v>
      </c>
      <c r="C60" s="10" t="str">
        <f>IFERROR(VLOOKUP(B60,[1]DatosLineas!$A$2:$B$500,2,FALSE),"")</f>
        <v>Maribel Montoya Velez</v>
      </c>
      <c r="D60" s="10" t="str">
        <f>IFERROR(VLOOKUP(C60,'[1]DATOS TORNEO'!$F$4:$G$503,2,FALSE),"")</f>
        <v>SECRETARIA DE MOVILIDAD</v>
      </c>
      <c r="E60" s="11">
        <f>IFERROR(VLOOKUP($C60,[1]DatosLineas!$B$2:$H$500,2,FALSE),"")</f>
        <v>81</v>
      </c>
      <c r="F60" s="11">
        <f>IFERROR(VLOOKUP($C60,[1]DatosLineas!$B$2:$H$500,3,FALSE),"")</f>
        <v>85</v>
      </c>
      <c r="G60" s="11">
        <f>IFERROR(VLOOKUP($C60,[1]DatosLineas!$B$2:$H$500,4,FALSE),"")</f>
        <v>84</v>
      </c>
      <c r="H60" s="11">
        <f>IFERROR(VLOOKUP($C60,[1]DatosLineas!$B$2:$H$500,5,FALSE),"")</f>
        <v>78</v>
      </c>
      <c r="I60" s="11">
        <f>IFERROR(VLOOKUP($C60,[1]DatosLineas!$B$2:$H$500,6,FALSE),"")</f>
        <v>0</v>
      </c>
      <c r="J60" s="11">
        <f>IFERROR(VLOOKUP($C60,[1]DatosLineas!$B$2:$H$500,7,FALSE),"")</f>
        <v>0</v>
      </c>
      <c r="K60" s="11">
        <f>SUM(E60:J60)</f>
        <v>328</v>
      </c>
      <c r="L60" s="12">
        <f>IFERROR(AVERAGEIF(E60:J60,"&gt;0"),"")</f>
        <v>82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8">
        <f t="shared" si="0"/>
        <v>58</v>
      </c>
      <c r="B61" s="14" t="s">
        <v>234</v>
      </c>
      <c r="C61" s="10" t="str">
        <f>IFERROR(VLOOKUP(B61,[1]DatosLineas!$A$2:$B$500,2,FALSE),"")</f>
        <v>Olga Lucia Cardona</v>
      </c>
      <c r="D61" s="10" t="str">
        <f>IFERROR(VLOOKUP(C61,'[1]DATOS TORNEO'!$F$4:$G$503,2,FALSE),"")</f>
        <v>JUBILADO</v>
      </c>
      <c r="E61" s="11">
        <f>IFERROR(VLOOKUP($C61,[1]DatosLineas!$B$2:$H$500,2,FALSE),"")</f>
        <v>24</v>
      </c>
      <c r="F61" s="11">
        <f>IFERROR(VLOOKUP($C61,[1]DatosLineas!$B$2:$H$500,3,FALSE),"")</f>
        <v>54</v>
      </c>
      <c r="G61" s="11">
        <f>IFERROR(VLOOKUP($C61,[1]DatosLineas!$B$2:$H$500,4,FALSE),"")</f>
        <v>57</v>
      </c>
      <c r="H61" s="11">
        <f>IFERROR(VLOOKUP($C61,[1]DatosLineas!$B$2:$H$500,5,FALSE),"")</f>
        <v>59</v>
      </c>
      <c r="I61" s="11">
        <f>IFERROR(VLOOKUP($C61,[1]DatosLineas!$B$2:$H$500,6,FALSE),"")</f>
        <v>56</v>
      </c>
      <c r="J61" s="11">
        <f>IFERROR(VLOOKUP($C61,[1]DatosLineas!$B$2:$H$500,7,FALSE),"")</f>
        <v>78</v>
      </c>
      <c r="K61" s="11">
        <f>SUM(E61:J61)</f>
        <v>328</v>
      </c>
      <c r="L61" s="12">
        <f>IFERROR(AVERAGEIF(E61:J61,"&gt;0"),"")</f>
        <v>54.666666666666664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8">
        <f t="shared" si="0"/>
        <v>59</v>
      </c>
      <c r="B62" s="14" t="s">
        <v>235</v>
      </c>
      <c r="C62" s="10" t="str">
        <f>IFERROR(VLOOKUP(B62,[1]DatosLineas!$A$2:$B$500,2,FALSE),"")</f>
        <v>Aura De Jesus Londoño Giraldo</v>
      </c>
      <c r="D62" s="10" t="str">
        <f>IFERROR(VLOOKUP(C62,'[1]DATOS TORNEO'!$F$4:$G$503,2,FALSE),"")</f>
        <v>SECRETARIA DE EVALUACION Y CONTROL</v>
      </c>
      <c r="E62" s="11">
        <f>IFERROR(VLOOKUP($C62,[1]DatosLineas!$B$2:$H$500,2,FALSE),"")</f>
        <v>84</v>
      </c>
      <c r="F62" s="11">
        <f>IFERROR(VLOOKUP($C62,[1]DatosLineas!$B$2:$H$500,3,FALSE),"")</f>
        <v>70</v>
      </c>
      <c r="G62" s="11">
        <f>IFERROR(VLOOKUP($C62,[1]DatosLineas!$B$2:$H$500,4,FALSE),"")</f>
        <v>96</v>
      </c>
      <c r="H62" s="11">
        <f>IFERROR(VLOOKUP($C62,[1]DatosLineas!$B$2:$H$500,5,FALSE),"")</f>
        <v>75</v>
      </c>
      <c r="I62" s="11">
        <f>IFERROR(VLOOKUP($C62,[1]DatosLineas!$B$2:$H$500,6,FALSE),"")</f>
        <v>0</v>
      </c>
      <c r="J62" s="11">
        <f>IFERROR(VLOOKUP($C62,[1]DatosLineas!$B$2:$H$500,7,FALSE),"")</f>
        <v>0</v>
      </c>
      <c r="K62" s="11">
        <f>SUM(E62:J62)</f>
        <v>325</v>
      </c>
      <c r="L62" s="12">
        <f>IFERROR(AVERAGEIF(E62:J62,"&gt;0"),"")</f>
        <v>81.25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8">
        <f t="shared" si="0"/>
        <v>60</v>
      </c>
      <c r="B63" s="14" t="s">
        <v>236</v>
      </c>
      <c r="C63" s="10" t="str">
        <f>IFERROR(VLOOKUP(B63,[1]DatosLineas!$A$2:$B$500,2,FALSE),"")</f>
        <v>Luz Marina David Tuberquia</v>
      </c>
      <c r="D63" s="10" t="str">
        <f>IFERROR(VLOOKUP(C63,'[1]DATOS TORNEO'!$F$4:$G$503,2,FALSE),"")</f>
        <v>SECRETARIA DE MOVILIDAD</v>
      </c>
      <c r="E63" s="11">
        <f>IFERROR(VLOOKUP($C63,[1]DatosLineas!$B$2:$H$500,2,FALSE),"")</f>
        <v>75</v>
      </c>
      <c r="F63" s="11">
        <f>IFERROR(VLOOKUP($C63,[1]DatosLineas!$B$2:$H$500,3,FALSE),"")</f>
        <v>70</v>
      </c>
      <c r="G63" s="11">
        <f>IFERROR(VLOOKUP($C63,[1]DatosLineas!$B$2:$H$500,4,FALSE),"")</f>
        <v>71</v>
      </c>
      <c r="H63" s="11">
        <f>IFERROR(VLOOKUP($C63,[1]DatosLineas!$B$2:$H$500,5,FALSE),"")</f>
        <v>104</v>
      </c>
      <c r="I63" s="11">
        <f>IFERROR(VLOOKUP($C63,[1]DatosLineas!$B$2:$H$500,6,FALSE),"")</f>
        <v>0</v>
      </c>
      <c r="J63" s="11">
        <f>IFERROR(VLOOKUP($C63,[1]DatosLineas!$B$2:$H$500,7,FALSE),"")</f>
        <v>0</v>
      </c>
      <c r="K63" s="11">
        <f>SUM(E63:J63)</f>
        <v>320</v>
      </c>
      <c r="L63" s="12">
        <f>IFERROR(AVERAGEIF(E63:J63,"&gt;0"),"")</f>
        <v>80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8">
        <f t="shared" si="0"/>
        <v>61</v>
      </c>
      <c r="B64" s="14" t="s">
        <v>237</v>
      </c>
      <c r="C64" s="10" t="str">
        <f>IFERROR(VLOOKUP(B64,[1]DatosLineas!$A$2:$B$500,2,FALSE),"")</f>
        <v>Jenny Xiomara Delgado Perez</v>
      </c>
      <c r="D64" s="10" t="str">
        <f>IFERROR(VLOOKUP(C64,'[1]DATOS TORNEO'!$F$4:$G$503,2,FALSE),"")</f>
        <v>SECRETARIA DE INNOVACION DIGITAL</v>
      </c>
      <c r="E64" s="11">
        <f>IFERROR(VLOOKUP($C64,[1]DatosLineas!$B$2:$H$500,2,FALSE),"")</f>
        <v>78</v>
      </c>
      <c r="F64" s="11">
        <f>IFERROR(VLOOKUP($C64,[1]DatosLineas!$B$2:$H$500,3,FALSE),"")</f>
        <v>71</v>
      </c>
      <c r="G64" s="11">
        <f>IFERROR(VLOOKUP($C64,[1]DatosLineas!$B$2:$H$500,4,FALSE),"")</f>
        <v>75</v>
      </c>
      <c r="H64" s="11">
        <f>IFERROR(VLOOKUP($C64,[1]DatosLineas!$B$2:$H$500,5,FALSE),"")</f>
        <v>95</v>
      </c>
      <c r="I64" s="11">
        <f>IFERROR(VLOOKUP($C64,[1]DatosLineas!$B$2:$H$500,6,FALSE),"")</f>
        <v>0</v>
      </c>
      <c r="J64" s="11">
        <f>IFERROR(VLOOKUP($C64,[1]DatosLineas!$B$2:$H$500,7,FALSE),"")</f>
        <v>0</v>
      </c>
      <c r="K64" s="11">
        <f>SUM(E64:J64)</f>
        <v>319</v>
      </c>
      <c r="L64" s="12">
        <f>IFERROR(AVERAGEIF(E64:J64,"&gt;0"),"")</f>
        <v>79.75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8">
        <f t="shared" si="0"/>
        <v>62</v>
      </c>
      <c r="B65" s="14" t="s">
        <v>238</v>
      </c>
      <c r="C65" s="10" t="str">
        <f>IFERROR(VLOOKUP(B65,[1]DatosLineas!$A$2:$B$500,2,FALSE),"")</f>
        <v>Luz Stella Tabares Saldarriaga</v>
      </c>
      <c r="D65" s="10" t="str">
        <f>IFERROR(VLOOKUP(C65,'[1]DATOS TORNEO'!$F$4:$G$503,2,FALSE),"")</f>
        <v>SECRETARIA DE EVALUACION Y CONTROL</v>
      </c>
      <c r="E65" s="11">
        <f>IFERROR(VLOOKUP($C65,[1]DatosLineas!$B$2:$H$500,2,FALSE),"")</f>
        <v>102</v>
      </c>
      <c r="F65" s="11">
        <f>IFERROR(VLOOKUP($C65,[1]DatosLineas!$B$2:$H$500,3,FALSE),"")</f>
        <v>78</v>
      </c>
      <c r="G65" s="11">
        <f>IFERROR(VLOOKUP($C65,[1]DatosLineas!$B$2:$H$500,4,FALSE),"")</f>
        <v>0</v>
      </c>
      <c r="H65" s="11">
        <f>IFERROR(VLOOKUP($C65,[1]DatosLineas!$B$2:$H$500,5,FALSE),"")</f>
        <v>0</v>
      </c>
      <c r="I65" s="11">
        <f>IFERROR(VLOOKUP($C65,[1]DatosLineas!$B$2:$H$500,6,FALSE),"")</f>
        <v>58</v>
      </c>
      <c r="J65" s="11">
        <f>IFERROR(VLOOKUP($C65,[1]DatosLineas!$B$2:$H$500,7,FALSE),"")</f>
        <v>79</v>
      </c>
      <c r="K65" s="11">
        <f>SUM(E65:J65)</f>
        <v>317</v>
      </c>
      <c r="L65" s="12">
        <f>IFERROR(AVERAGEIF(E65:J65,"&gt;0"),"")</f>
        <v>79.25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8">
        <f t="shared" si="0"/>
        <v>63</v>
      </c>
      <c r="B66" s="14" t="s">
        <v>239</v>
      </c>
      <c r="C66" s="10" t="str">
        <f>IFERROR(VLOOKUP(B66,[1]DatosLineas!$A$2:$B$500,2,FALSE),"")</f>
        <v>Adis Cristina Villera Monterrosa</v>
      </c>
      <c r="D66" s="10" t="str">
        <f>IFERROR(VLOOKUP(C66,'[1]DATOS TORNEO'!$F$4:$G$503,2,FALSE),"")</f>
        <v>SECRETARIA DE INCLUSION SOCIAL, FAMILIA Y DERECHOS HUMANOS</v>
      </c>
      <c r="E66" s="11">
        <f>IFERROR(VLOOKUP($C66,[1]DatosLineas!$B$2:$H$500,2,FALSE),"")</f>
        <v>71</v>
      </c>
      <c r="F66" s="11">
        <f>IFERROR(VLOOKUP($C66,[1]DatosLineas!$B$2:$H$500,3,FALSE),"")</f>
        <v>78</v>
      </c>
      <c r="G66" s="11">
        <f>IFERROR(VLOOKUP($C66,[1]DatosLineas!$B$2:$H$500,4,FALSE),"")</f>
        <v>80</v>
      </c>
      <c r="H66" s="11">
        <f>IFERROR(VLOOKUP($C66,[1]DatosLineas!$B$2:$H$500,5,FALSE),"")</f>
        <v>84</v>
      </c>
      <c r="I66" s="11">
        <f>IFERROR(VLOOKUP($C66,[1]DatosLineas!$B$2:$H$500,6,FALSE),"")</f>
        <v>0</v>
      </c>
      <c r="J66" s="11">
        <f>IFERROR(VLOOKUP($C66,[1]DatosLineas!$B$2:$H$500,7,FALSE),"")</f>
        <v>0</v>
      </c>
      <c r="K66" s="11">
        <f>SUM(E66:J66)</f>
        <v>313</v>
      </c>
      <c r="L66" s="12">
        <f>IFERROR(AVERAGEIF(E66:J66,"&gt;0"),"")</f>
        <v>78.25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8">
        <f t="shared" si="0"/>
        <v>64</v>
      </c>
      <c r="B67" s="14" t="s">
        <v>240</v>
      </c>
      <c r="C67" s="10" t="str">
        <f>IFERROR(VLOOKUP(B67,[1]DatosLineas!$A$2:$B$500,2,FALSE),"")</f>
        <v>Ana Milena Gonzalez Mazo</v>
      </c>
      <c r="D67" s="10" t="str">
        <f>IFERROR(VLOOKUP(C67,'[1]DATOS TORNEO'!$F$4:$G$503,2,FALSE),"")</f>
        <v>SECRETARIA DE EDUCACION</v>
      </c>
      <c r="E67" s="11">
        <f>IFERROR(VLOOKUP($C67,[1]DatosLineas!$B$2:$H$500,2,FALSE),"")</f>
        <v>33</v>
      </c>
      <c r="F67" s="11">
        <f>IFERROR(VLOOKUP($C67,[1]DatosLineas!$B$2:$H$500,3,FALSE),"")</f>
        <v>63</v>
      </c>
      <c r="G67" s="11">
        <f>IFERROR(VLOOKUP($C67,[1]DatosLineas!$B$2:$H$500,4,FALSE),"")</f>
        <v>44</v>
      </c>
      <c r="H67" s="11">
        <f>IFERROR(VLOOKUP($C67,[1]DatosLineas!$B$2:$H$500,5,FALSE),"")</f>
        <v>60</v>
      </c>
      <c r="I67" s="11">
        <f>IFERROR(VLOOKUP($C67,[1]DatosLineas!$B$2:$H$500,6,FALSE),"")</f>
        <v>49</v>
      </c>
      <c r="J67" s="11">
        <f>IFERROR(VLOOKUP($C67,[1]DatosLineas!$B$2:$H$500,7,FALSE),"")</f>
        <v>62</v>
      </c>
      <c r="K67" s="11">
        <f>SUM(E67:J67)</f>
        <v>311</v>
      </c>
      <c r="L67" s="12">
        <f>IFERROR(AVERAGEIF(E67:J67,"&gt;0"),"")</f>
        <v>51.833333333333336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8">
        <f t="shared" si="0"/>
        <v>65</v>
      </c>
      <c r="B68" s="14" t="s">
        <v>241</v>
      </c>
      <c r="C68" s="10" t="str">
        <f>IFERROR(VLOOKUP(B68,[1]DatosLineas!$A$2:$B$500,2,FALSE),"")</f>
        <v>Angela Patricia Nieto Cardona</v>
      </c>
      <c r="D68" s="10" t="str">
        <f>IFERROR(VLOOKUP(C68,'[1]DATOS TORNEO'!$F$4:$G$503,2,FALSE),"")</f>
        <v>SECRETARIA DE HACIENDA</v>
      </c>
      <c r="E68" s="11">
        <f>IFERROR(VLOOKUP($C68,[1]DatosLineas!$B$2:$H$500,2,FALSE),"")</f>
        <v>77</v>
      </c>
      <c r="F68" s="11">
        <f>IFERROR(VLOOKUP($C68,[1]DatosLineas!$B$2:$H$500,3,FALSE),"")</f>
        <v>87</v>
      </c>
      <c r="G68" s="11">
        <f>IFERROR(VLOOKUP($C68,[1]DatosLineas!$B$2:$H$500,4,FALSE),"")</f>
        <v>71</v>
      </c>
      <c r="H68" s="11">
        <f>IFERROR(VLOOKUP($C68,[1]DatosLineas!$B$2:$H$500,5,FALSE),"")</f>
        <v>72</v>
      </c>
      <c r="I68" s="11">
        <f>IFERROR(VLOOKUP($C68,[1]DatosLineas!$B$2:$H$500,6,FALSE),"")</f>
        <v>0</v>
      </c>
      <c r="J68" s="11">
        <f>IFERROR(VLOOKUP($C68,[1]DatosLineas!$B$2:$H$500,7,FALSE),"")</f>
        <v>0</v>
      </c>
      <c r="K68" s="11">
        <f>SUM(E68:J68)</f>
        <v>307</v>
      </c>
      <c r="L68" s="12">
        <f>IFERROR(AVERAGEIF(E68:J68,"&gt;0"),"")</f>
        <v>76.75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8">
        <f t="shared" si="0"/>
        <v>66</v>
      </c>
      <c r="B69" s="14" t="s">
        <v>242</v>
      </c>
      <c r="C69" s="10" t="str">
        <f>IFERROR(VLOOKUP(B69,[1]DatosLineas!$A$2:$B$500,2,FALSE),"")</f>
        <v>Marcela Noreña Restrepo</v>
      </c>
      <c r="D69" s="10" t="str">
        <f>IFERROR(VLOOKUP(C69,'[1]DATOS TORNEO'!$F$4:$G$503,2,FALSE),"")</f>
        <v>SECRETARIA DEL MEDIO AMBIENTE</v>
      </c>
      <c r="E69" s="11">
        <f>IFERROR(VLOOKUP($C69,[1]DatosLineas!$B$2:$H$500,2,FALSE),"")</f>
        <v>69</v>
      </c>
      <c r="F69" s="11">
        <f>IFERROR(VLOOKUP($C69,[1]DatosLineas!$B$2:$H$500,3,FALSE),"")</f>
        <v>65</v>
      </c>
      <c r="G69" s="11">
        <f>IFERROR(VLOOKUP($C69,[1]DatosLineas!$B$2:$H$500,4,FALSE),"")</f>
        <v>67</v>
      </c>
      <c r="H69" s="11">
        <f>IFERROR(VLOOKUP($C69,[1]DatosLineas!$B$2:$H$500,5,FALSE),"")</f>
        <v>105</v>
      </c>
      <c r="I69" s="11">
        <f>IFERROR(VLOOKUP($C69,[1]DatosLineas!$B$2:$H$500,6,FALSE),"")</f>
        <v>0</v>
      </c>
      <c r="J69" s="11">
        <f>IFERROR(VLOOKUP($C69,[1]DatosLineas!$B$2:$H$500,7,FALSE),"")</f>
        <v>0</v>
      </c>
      <c r="K69" s="11">
        <f>SUM(E69:J69)</f>
        <v>306</v>
      </c>
      <c r="L69" s="12">
        <f>IFERROR(AVERAGEIF(E69:J69,"&gt;0"),"")</f>
        <v>76.5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8">
        <f t="shared" ref="A70:A133" si="1">+A69+1</f>
        <v>67</v>
      </c>
      <c r="B70" s="14" t="s">
        <v>243</v>
      </c>
      <c r="C70" s="10" t="str">
        <f>IFERROR(VLOOKUP(B70,[1]DatosLineas!$A$2:$B$500,2,FALSE),"")</f>
        <v>Martha Cecilia Valencia Ospina</v>
      </c>
      <c r="D70" s="10" t="str">
        <f>IFERROR(VLOOKUP(C70,'[1]DATOS TORNEO'!$F$4:$G$503,2,FALSE),"")</f>
        <v>SECRETARIA DE PARTICIPACION CIUDADANA</v>
      </c>
      <c r="E70" s="11">
        <f>IFERROR(VLOOKUP($C70,[1]DatosLineas!$B$2:$H$500,2,FALSE),"")</f>
        <v>60</v>
      </c>
      <c r="F70" s="11">
        <f>IFERROR(VLOOKUP($C70,[1]DatosLineas!$B$2:$H$500,3,FALSE),"")</f>
        <v>91</v>
      </c>
      <c r="G70" s="11">
        <f>IFERROR(VLOOKUP($C70,[1]DatosLineas!$B$2:$H$500,4,FALSE),"")</f>
        <v>75</v>
      </c>
      <c r="H70" s="11">
        <f>IFERROR(VLOOKUP($C70,[1]DatosLineas!$B$2:$H$500,5,FALSE),"")</f>
        <v>77</v>
      </c>
      <c r="I70" s="11">
        <f>IFERROR(VLOOKUP($C70,[1]DatosLineas!$B$2:$H$500,6,FALSE),"")</f>
        <v>0</v>
      </c>
      <c r="J70" s="11">
        <f>IFERROR(VLOOKUP($C70,[1]DatosLineas!$B$2:$H$500,7,FALSE),"")</f>
        <v>0</v>
      </c>
      <c r="K70" s="11">
        <f>SUM(E70:J70)</f>
        <v>303</v>
      </c>
      <c r="L70" s="12">
        <f>IFERROR(AVERAGEIF(E70:J70,"&gt;0"),"")</f>
        <v>75.75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8">
        <f t="shared" si="1"/>
        <v>68</v>
      </c>
      <c r="B71" s="14" t="s">
        <v>244</v>
      </c>
      <c r="C71" s="10" t="str">
        <f>IFERROR(VLOOKUP(B71,[1]DatosLineas!$A$2:$B$500,2,FALSE),"")</f>
        <v>Liliana Hernandez Merchan</v>
      </c>
      <c r="D71" s="10" t="str">
        <f>IFERROR(VLOOKUP(C71,'[1]DATOS TORNEO'!$F$4:$G$503,2,FALSE),"")</f>
        <v>SECRETARIA DE INNOVACION DIGITAL</v>
      </c>
      <c r="E71" s="11">
        <f>IFERROR(VLOOKUP($C71,[1]DatosLineas!$B$2:$H$500,2,FALSE),"")</f>
        <v>76</v>
      </c>
      <c r="F71" s="11">
        <f>IFERROR(VLOOKUP($C71,[1]DatosLineas!$B$2:$H$500,3,FALSE),"")</f>
        <v>59</v>
      </c>
      <c r="G71" s="11">
        <f>IFERROR(VLOOKUP($C71,[1]DatosLineas!$B$2:$H$500,4,FALSE),"")</f>
        <v>64</v>
      </c>
      <c r="H71" s="11">
        <f>IFERROR(VLOOKUP($C71,[1]DatosLineas!$B$2:$H$500,5,FALSE),"")</f>
        <v>104</v>
      </c>
      <c r="I71" s="11">
        <f>IFERROR(VLOOKUP($C71,[1]DatosLineas!$B$2:$H$500,6,FALSE),"")</f>
        <v>0</v>
      </c>
      <c r="J71" s="11">
        <f>IFERROR(VLOOKUP($C71,[1]DatosLineas!$B$2:$H$500,7,FALSE),"")</f>
        <v>0</v>
      </c>
      <c r="K71" s="11">
        <f>SUM(E71:J71)</f>
        <v>303</v>
      </c>
      <c r="L71" s="12">
        <f>IFERROR(AVERAGEIF(E71:J71,"&gt;0"),"")</f>
        <v>75.75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8">
        <f t="shared" si="1"/>
        <v>69</v>
      </c>
      <c r="B72" s="14" t="s">
        <v>245</v>
      </c>
      <c r="C72" s="10" t="str">
        <f>IFERROR(VLOOKUP(B72,[1]DatosLineas!$A$2:$B$500,2,FALSE),"")</f>
        <v>Hilda Sofia Gomez Munera</v>
      </c>
      <c r="D72" s="10" t="str">
        <f>IFERROR(VLOOKUP(C72,'[1]DATOS TORNEO'!$F$4:$G$503,2,FALSE),"")</f>
        <v>SECRETARIA DE SUMINISTROS Y SERVICIOS</v>
      </c>
      <c r="E72" s="11">
        <f>IFERROR(VLOOKUP($C72,[1]DatosLineas!$B$2:$H$500,2,FALSE),"")</f>
        <v>62</v>
      </c>
      <c r="F72" s="11">
        <f>IFERROR(VLOOKUP($C72,[1]DatosLineas!$B$2:$H$500,3,FALSE),"")</f>
        <v>71</v>
      </c>
      <c r="G72" s="11">
        <f>IFERROR(VLOOKUP($C72,[1]DatosLineas!$B$2:$H$500,4,FALSE),"")</f>
        <v>74</v>
      </c>
      <c r="H72" s="11">
        <f>IFERROR(VLOOKUP($C72,[1]DatosLineas!$B$2:$H$500,5,FALSE),"")</f>
        <v>91</v>
      </c>
      <c r="I72" s="11">
        <f>IFERROR(VLOOKUP($C72,[1]DatosLineas!$B$2:$H$500,6,FALSE),"")</f>
        <v>0</v>
      </c>
      <c r="J72" s="11">
        <f>IFERROR(VLOOKUP($C72,[1]DatosLineas!$B$2:$H$500,7,FALSE),"")</f>
        <v>0</v>
      </c>
      <c r="K72" s="11">
        <f>SUM(E72:J72)</f>
        <v>298</v>
      </c>
      <c r="L72" s="12">
        <f>IFERROR(AVERAGEIF(E72:J72,"&gt;0"),"")</f>
        <v>74.5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8">
        <f t="shared" si="1"/>
        <v>70</v>
      </c>
      <c r="B73" s="14" t="s">
        <v>246</v>
      </c>
      <c r="C73" s="10" t="str">
        <f>IFERROR(VLOOKUP(B73,[1]DatosLineas!$A$2:$B$500,2,FALSE),"")</f>
        <v>Sandra Milena Melguizo Castañeda</v>
      </c>
      <c r="D73" s="10" t="str">
        <f>IFERROR(VLOOKUP(C73,'[1]DATOS TORNEO'!$F$4:$G$503,2,FALSE),"")</f>
        <v>SECRETARIA DE HACIENDA</v>
      </c>
      <c r="E73" s="11">
        <f>IFERROR(VLOOKUP($C73,[1]DatosLineas!$B$2:$H$500,2,FALSE),"")</f>
        <v>69</v>
      </c>
      <c r="F73" s="11">
        <f>IFERROR(VLOOKUP($C73,[1]DatosLineas!$B$2:$H$500,3,FALSE),"")</f>
        <v>91</v>
      </c>
      <c r="G73" s="11">
        <f>IFERROR(VLOOKUP($C73,[1]DatosLineas!$B$2:$H$500,4,FALSE),"")</f>
        <v>52</v>
      </c>
      <c r="H73" s="11">
        <f>IFERROR(VLOOKUP($C73,[1]DatosLineas!$B$2:$H$500,5,FALSE),"")</f>
        <v>85</v>
      </c>
      <c r="I73" s="11">
        <f>IFERROR(VLOOKUP($C73,[1]DatosLineas!$B$2:$H$500,6,FALSE),"")</f>
        <v>0</v>
      </c>
      <c r="J73" s="11">
        <f>IFERROR(VLOOKUP($C73,[1]DatosLineas!$B$2:$H$500,7,FALSE),"")</f>
        <v>0</v>
      </c>
      <c r="K73" s="11">
        <f>SUM(E73:J73)</f>
        <v>297</v>
      </c>
      <c r="L73" s="12">
        <f>IFERROR(AVERAGEIF(E73:J73,"&gt;0"),"")</f>
        <v>74.25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8">
        <f t="shared" si="1"/>
        <v>71</v>
      </c>
      <c r="B74" s="14" t="s">
        <v>247</v>
      </c>
      <c r="C74" s="10" t="str">
        <f>IFERROR(VLOOKUP(B74,[1]DatosLineas!$A$2:$B$500,2,FALSE),"")</f>
        <v>Gloria Cecilia Arboleda Giraldo</v>
      </c>
      <c r="D74" s="10" t="str">
        <f>IFERROR(VLOOKUP(C74,'[1]DATOS TORNEO'!$F$4:$G$503,2,FALSE),"")</f>
        <v>SECRETARIA GENERAL</v>
      </c>
      <c r="E74" s="11">
        <f>IFERROR(VLOOKUP($C74,[1]DatosLineas!$B$2:$H$500,2,FALSE),"")</f>
        <v>83</v>
      </c>
      <c r="F74" s="11">
        <f>IFERROR(VLOOKUP($C74,[1]DatosLineas!$B$2:$H$500,3,FALSE),"")</f>
        <v>69</v>
      </c>
      <c r="G74" s="11">
        <f>IFERROR(VLOOKUP($C74,[1]DatosLineas!$B$2:$H$500,4,FALSE),"")</f>
        <v>75</v>
      </c>
      <c r="H74" s="11">
        <f>IFERROR(VLOOKUP($C74,[1]DatosLineas!$B$2:$H$500,5,FALSE),"")</f>
        <v>70</v>
      </c>
      <c r="I74" s="11">
        <f>IFERROR(VLOOKUP($C74,[1]DatosLineas!$B$2:$H$500,6,FALSE),"")</f>
        <v>0</v>
      </c>
      <c r="J74" s="11">
        <f>IFERROR(VLOOKUP($C74,[1]DatosLineas!$B$2:$H$500,7,FALSE),"")</f>
        <v>0</v>
      </c>
      <c r="K74" s="11">
        <f>SUM(E74:J74)</f>
        <v>297</v>
      </c>
      <c r="L74" s="12">
        <f>IFERROR(AVERAGEIF(E74:J74,"&gt;0"),"")</f>
        <v>74.25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8">
        <f t="shared" si="1"/>
        <v>72</v>
      </c>
      <c r="B75" s="14" t="s">
        <v>248</v>
      </c>
      <c r="C75" s="10" t="str">
        <f>IFERROR(VLOOKUP(B75,[1]DatosLineas!$A$2:$B$500,2,FALSE),"")</f>
        <v>Kelly Johana Aristizabal Osorio</v>
      </c>
      <c r="D75" s="10" t="str">
        <f>IFERROR(VLOOKUP(C75,'[1]DATOS TORNEO'!$F$4:$G$503,2,FALSE),"")</f>
        <v>SECRETARIA DE EDUCACIÓN - ADMINISTRATIVOS SGP</v>
      </c>
      <c r="E75" s="11">
        <f>IFERROR(VLOOKUP($C75,[1]DatosLineas!$B$2:$H$500,2,FALSE),"")</f>
        <v>0</v>
      </c>
      <c r="F75" s="11">
        <f>IFERROR(VLOOKUP($C75,[1]DatosLineas!$B$2:$H$500,3,FALSE),"")</f>
        <v>0</v>
      </c>
      <c r="G75" s="11">
        <f>IFERROR(VLOOKUP($C75,[1]DatosLineas!$B$2:$H$500,4,FALSE),"")</f>
        <v>80</v>
      </c>
      <c r="H75" s="11">
        <f>IFERROR(VLOOKUP($C75,[1]DatosLineas!$B$2:$H$500,5,FALSE),"")</f>
        <v>66</v>
      </c>
      <c r="I75" s="11">
        <f>IFERROR(VLOOKUP($C75,[1]DatosLineas!$B$2:$H$500,6,FALSE),"")</f>
        <v>66</v>
      </c>
      <c r="J75" s="11">
        <f>IFERROR(VLOOKUP($C75,[1]DatosLineas!$B$2:$H$500,7,FALSE),"")</f>
        <v>85</v>
      </c>
      <c r="K75" s="11">
        <f>SUM(E75:J75)</f>
        <v>297</v>
      </c>
      <c r="L75" s="12">
        <f>IFERROR(AVERAGEIF(E75:J75,"&gt;0"),"")</f>
        <v>74.25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8">
        <f t="shared" si="1"/>
        <v>73</v>
      </c>
      <c r="B76" s="14" t="s">
        <v>249</v>
      </c>
      <c r="C76" s="10" t="str">
        <f>IFERROR(VLOOKUP(B76,[1]DatosLineas!$A$2:$B$500,2,FALSE),"")</f>
        <v>Sorayda Maria Quiroz Macias</v>
      </c>
      <c r="D76" s="10" t="str">
        <f>IFERROR(VLOOKUP(C76,'[1]DATOS TORNEO'!$F$4:$G$503,2,FALSE),"")</f>
        <v>SECRETARIA DE INCLUSION SOCIAL, FAMILIA Y DERECHOS HUMANOS</v>
      </c>
      <c r="E76" s="11">
        <f>IFERROR(VLOOKUP($C76,[1]DatosLineas!$B$2:$H$500,2,FALSE),"")</f>
        <v>72</v>
      </c>
      <c r="F76" s="11">
        <f>IFERROR(VLOOKUP($C76,[1]DatosLineas!$B$2:$H$500,3,FALSE),"")</f>
        <v>81</v>
      </c>
      <c r="G76" s="11">
        <f>IFERROR(VLOOKUP($C76,[1]DatosLineas!$B$2:$H$500,4,FALSE),"")</f>
        <v>55</v>
      </c>
      <c r="H76" s="11">
        <f>IFERROR(VLOOKUP($C76,[1]DatosLineas!$B$2:$H$500,5,FALSE),"")</f>
        <v>87</v>
      </c>
      <c r="I76" s="11">
        <f>IFERROR(VLOOKUP($C76,[1]DatosLineas!$B$2:$H$500,6,FALSE),"")</f>
        <v>0</v>
      </c>
      <c r="J76" s="11">
        <f>IFERROR(VLOOKUP($C76,[1]DatosLineas!$B$2:$H$500,7,FALSE),"")</f>
        <v>0</v>
      </c>
      <c r="K76" s="11">
        <f>SUM(E76:J76)</f>
        <v>295</v>
      </c>
      <c r="L76" s="12">
        <f>IFERROR(AVERAGEIF(E76:J76,"&gt;0"),"")</f>
        <v>73.75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8">
        <f t="shared" si="1"/>
        <v>74</v>
      </c>
      <c r="B77" s="14" t="s">
        <v>250</v>
      </c>
      <c r="C77" s="10" t="str">
        <f>IFERROR(VLOOKUP(B77,[1]DatosLineas!$A$2:$B$500,2,FALSE),"")</f>
        <v>Maira Alejandra Arboleda Cano</v>
      </c>
      <c r="D77" s="10" t="str">
        <f>IFERROR(VLOOKUP(C77,'[1]DATOS TORNEO'!$F$4:$G$503,2,FALSE),"")</f>
        <v>SECRETARIA DE EDUCACION</v>
      </c>
      <c r="E77" s="11">
        <f>IFERROR(VLOOKUP($C77,[1]DatosLineas!$B$2:$H$500,2,FALSE),"")</f>
        <v>83</v>
      </c>
      <c r="F77" s="11">
        <f>IFERROR(VLOOKUP($C77,[1]DatosLineas!$B$2:$H$500,3,FALSE),"")</f>
        <v>47</v>
      </c>
      <c r="G77" s="11">
        <f>IFERROR(VLOOKUP($C77,[1]DatosLineas!$B$2:$H$500,4,FALSE),"")</f>
        <v>0</v>
      </c>
      <c r="H77" s="11">
        <f>IFERROR(VLOOKUP($C77,[1]DatosLineas!$B$2:$H$500,5,FALSE),"")</f>
        <v>0</v>
      </c>
      <c r="I77" s="11">
        <f>IFERROR(VLOOKUP($C77,[1]DatosLineas!$B$2:$H$500,6,FALSE),"")</f>
        <v>91</v>
      </c>
      <c r="J77" s="11">
        <f>IFERROR(VLOOKUP($C77,[1]DatosLineas!$B$2:$H$500,7,FALSE),"")</f>
        <v>73</v>
      </c>
      <c r="K77" s="11">
        <f>SUM(E77:J77)</f>
        <v>294</v>
      </c>
      <c r="L77" s="12">
        <f>IFERROR(AVERAGEIF(E77:J77,"&gt;0"),"")</f>
        <v>73.5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8">
        <f t="shared" si="1"/>
        <v>75</v>
      </c>
      <c r="B78" s="14" t="s">
        <v>251</v>
      </c>
      <c r="C78" s="10" t="str">
        <f>IFERROR(VLOOKUP(B78,[1]DatosLineas!$A$2:$B$500,2,FALSE),"")</f>
        <v>Carolina Meza Rivera</v>
      </c>
      <c r="D78" s="10" t="str">
        <f>IFERROR(VLOOKUP(C78,'[1]DATOS TORNEO'!$F$4:$G$503,2,FALSE),"")</f>
        <v>SECRETARIA DEL MEDIO AMBIENTE</v>
      </c>
      <c r="E78" s="11">
        <f>IFERROR(VLOOKUP($C78,[1]DatosLineas!$B$2:$H$500,2,FALSE),"")</f>
        <v>42</v>
      </c>
      <c r="F78" s="11">
        <f>IFERROR(VLOOKUP($C78,[1]DatosLineas!$B$2:$H$500,3,FALSE),"")</f>
        <v>91</v>
      </c>
      <c r="G78" s="11">
        <f>IFERROR(VLOOKUP($C78,[1]DatosLineas!$B$2:$H$500,4,FALSE),"")</f>
        <v>85</v>
      </c>
      <c r="H78" s="11">
        <f>IFERROR(VLOOKUP($C78,[1]DatosLineas!$B$2:$H$500,5,FALSE),"")</f>
        <v>75</v>
      </c>
      <c r="I78" s="11">
        <f>IFERROR(VLOOKUP($C78,[1]DatosLineas!$B$2:$H$500,6,FALSE),"")</f>
        <v>0</v>
      </c>
      <c r="J78" s="11">
        <f>IFERROR(VLOOKUP($C78,[1]DatosLineas!$B$2:$H$500,7,FALSE),"")</f>
        <v>0</v>
      </c>
      <c r="K78" s="11">
        <f>SUM(E78:J78)</f>
        <v>293</v>
      </c>
      <c r="L78" s="12">
        <f>IFERROR(AVERAGEIF(E78:J78,"&gt;0"),"")</f>
        <v>73.25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8">
        <f t="shared" si="1"/>
        <v>76</v>
      </c>
      <c r="B79" s="14" t="s">
        <v>252</v>
      </c>
      <c r="C79" s="10" t="str">
        <f>IFERROR(VLOOKUP(B79,[1]DatosLineas!$A$2:$B$500,2,FALSE),"")</f>
        <v>Melbin Lopez Restrepo</v>
      </c>
      <c r="D79" s="10" t="str">
        <f>IFERROR(VLOOKUP(C79,'[1]DATOS TORNEO'!$F$4:$G$503,2,FALSE),"")</f>
        <v>DEPARTAMENTO ADMINISTRATIVO DE GESTION DEL RIESGO DE DESASTRES</v>
      </c>
      <c r="E79" s="11">
        <f>IFERROR(VLOOKUP($C79,[1]DatosLineas!$B$2:$H$500,2,FALSE),"")</f>
        <v>57</v>
      </c>
      <c r="F79" s="11">
        <f>IFERROR(VLOOKUP($C79,[1]DatosLineas!$B$2:$H$500,3,FALSE),"")</f>
        <v>88</v>
      </c>
      <c r="G79" s="11">
        <f>IFERROR(VLOOKUP($C79,[1]DatosLineas!$B$2:$H$500,4,FALSE),"")</f>
        <v>80</v>
      </c>
      <c r="H79" s="11">
        <f>IFERROR(VLOOKUP($C79,[1]DatosLineas!$B$2:$H$500,5,FALSE),"")</f>
        <v>66</v>
      </c>
      <c r="I79" s="11">
        <f>IFERROR(VLOOKUP($C79,[1]DatosLineas!$B$2:$H$500,6,FALSE),"")</f>
        <v>0</v>
      </c>
      <c r="J79" s="11">
        <f>IFERROR(VLOOKUP($C79,[1]DatosLineas!$B$2:$H$500,7,FALSE),"")</f>
        <v>0</v>
      </c>
      <c r="K79" s="11">
        <f>SUM(E79:J79)</f>
        <v>291</v>
      </c>
      <c r="L79" s="12">
        <f>IFERROR(AVERAGEIF(E79:J79,"&gt;0"),"")</f>
        <v>72.75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8">
        <f t="shared" si="1"/>
        <v>77</v>
      </c>
      <c r="B80" s="14" t="s">
        <v>253</v>
      </c>
      <c r="C80" s="10" t="str">
        <f>IFERROR(VLOOKUP(B80,[1]DatosLineas!$A$2:$B$500,2,FALSE),"")</f>
        <v>Edna Maritza Mendivelso Alvarado</v>
      </c>
      <c r="D80" s="10" t="str">
        <f>IFERROR(VLOOKUP(C80,'[1]DATOS TORNEO'!$F$4:$G$503,2,FALSE),"")</f>
        <v>SECRETARIA DE HACIENDA</v>
      </c>
      <c r="E80" s="11">
        <f>IFERROR(VLOOKUP($C80,[1]DatosLineas!$B$2:$H$500,2,FALSE),"")</f>
        <v>91</v>
      </c>
      <c r="F80" s="11">
        <f>IFERROR(VLOOKUP($C80,[1]DatosLineas!$B$2:$H$500,3,FALSE),"")</f>
        <v>48</v>
      </c>
      <c r="G80" s="11">
        <f>IFERROR(VLOOKUP($C80,[1]DatosLineas!$B$2:$H$500,4,FALSE),"")</f>
        <v>54</v>
      </c>
      <c r="H80" s="11">
        <f>IFERROR(VLOOKUP($C80,[1]DatosLineas!$B$2:$H$500,5,FALSE),"")</f>
        <v>95</v>
      </c>
      <c r="I80" s="11">
        <f>IFERROR(VLOOKUP($C80,[1]DatosLineas!$B$2:$H$500,6,FALSE),"")</f>
        <v>0</v>
      </c>
      <c r="J80" s="11">
        <f>IFERROR(VLOOKUP($C80,[1]DatosLineas!$B$2:$H$500,7,FALSE),"")</f>
        <v>0</v>
      </c>
      <c r="K80" s="11">
        <f>SUM(E80:J80)</f>
        <v>288</v>
      </c>
      <c r="L80" s="12">
        <f>IFERROR(AVERAGEIF(E80:J80,"&gt;0"),"")</f>
        <v>72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8">
        <f t="shared" si="1"/>
        <v>78</v>
      </c>
      <c r="B81" s="14" t="s">
        <v>254</v>
      </c>
      <c r="C81" s="10" t="str">
        <f>IFERROR(VLOOKUP(B81,[1]DatosLineas!$A$2:$B$500,2,FALSE),"")</f>
        <v>Jessica Rivera Patiño</v>
      </c>
      <c r="D81" s="10" t="str">
        <f>IFERROR(VLOOKUP(C81,'[1]DATOS TORNEO'!$F$4:$G$503,2,FALSE),"")</f>
        <v>SECRETARIA DE COMUNICACIONES</v>
      </c>
      <c r="E81" s="11">
        <f>IFERROR(VLOOKUP($C81,[1]DatosLineas!$B$2:$H$500,2,FALSE),"")</f>
        <v>0</v>
      </c>
      <c r="F81" s="11">
        <f>IFERROR(VLOOKUP($C81,[1]DatosLineas!$B$2:$H$500,3,FALSE),"")</f>
        <v>0</v>
      </c>
      <c r="G81" s="11">
        <f>IFERROR(VLOOKUP($C81,[1]DatosLineas!$B$2:$H$500,4,FALSE),"")</f>
        <v>53</v>
      </c>
      <c r="H81" s="11">
        <f>IFERROR(VLOOKUP($C81,[1]DatosLineas!$B$2:$H$500,5,FALSE),"")</f>
        <v>63</v>
      </c>
      <c r="I81" s="11">
        <f>IFERROR(VLOOKUP($C81,[1]DatosLineas!$B$2:$H$500,6,FALSE),"")</f>
        <v>73</v>
      </c>
      <c r="J81" s="11">
        <f>IFERROR(VLOOKUP($C81,[1]DatosLineas!$B$2:$H$500,7,FALSE),"")</f>
        <v>96</v>
      </c>
      <c r="K81" s="11">
        <f>SUM(E81:J81)</f>
        <v>285</v>
      </c>
      <c r="L81" s="12">
        <f>IFERROR(AVERAGEIF(E81:J81,"&gt;0"),"")</f>
        <v>71.25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8">
        <f t="shared" si="1"/>
        <v>79</v>
      </c>
      <c r="B82" s="14" t="s">
        <v>255</v>
      </c>
      <c r="C82" s="10" t="str">
        <f>IFERROR(VLOOKUP(B82,[1]DatosLineas!$A$2:$B$500,2,FALSE),"")</f>
        <v>Paula Andrea Correa Velez</v>
      </c>
      <c r="D82" s="10" t="str">
        <f>IFERROR(VLOOKUP(C82,'[1]DATOS TORNEO'!$F$4:$G$503,2,FALSE),"")</f>
        <v>SECRETARIA DE INNOVACION DIGITAL</v>
      </c>
      <c r="E82" s="11">
        <f>IFERROR(VLOOKUP($C82,[1]DatosLineas!$B$2:$H$500,2,FALSE),"")</f>
        <v>60</v>
      </c>
      <c r="F82" s="11">
        <f>IFERROR(VLOOKUP($C82,[1]DatosLineas!$B$2:$H$500,3,FALSE),"")</f>
        <v>74</v>
      </c>
      <c r="G82" s="11">
        <f>IFERROR(VLOOKUP($C82,[1]DatosLineas!$B$2:$H$500,4,FALSE),"")</f>
        <v>91</v>
      </c>
      <c r="H82" s="11">
        <f>IFERROR(VLOOKUP($C82,[1]DatosLineas!$B$2:$H$500,5,FALSE),"")</f>
        <v>59</v>
      </c>
      <c r="I82" s="11">
        <f>IFERROR(VLOOKUP($C82,[1]DatosLineas!$B$2:$H$500,6,FALSE),"")</f>
        <v>0</v>
      </c>
      <c r="J82" s="11">
        <f>IFERROR(VLOOKUP($C82,[1]DatosLineas!$B$2:$H$500,7,FALSE),"")</f>
        <v>0</v>
      </c>
      <c r="K82" s="11">
        <f>SUM(E82:J82)</f>
        <v>284</v>
      </c>
      <c r="L82" s="12">
        <f>IFERROR(AVERAGEIF(E82:J82,"&gt;0"),"")</f>
        <v>71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8">
        <f t="shared" si="1"/>
        <v>80</v>
      </c>
      <c r="B83" s="14" t="s">
        <v>256</v>
      </c>
      <c r="C83" s="10" t="str">
        <f>IFERROR(VLOOKUP(B83,[1]DatosLineas!$A$2:$B$500,2,FALSE),"")</f>
        <v>Maria Catalina Serna</v>
      </c>
      <c r="D83" s="10" t="str">
        <f>IFERROR(VLOOKUP(C83,'[1]DATOS TORNEO'!$F$4:$G$503,2,FALSE),"")</f>
        <v>SECRETARIA DE PARTICIPACION CIUDADANA</v>
      </c>
      <c r="E83" s="11">
        <f>IFERROR(VLOOKUP($C83,[1]DatosLineas!$B$2:$H$500,2,FALSE),"")</f>
        <v>62</v>
      </c>
      <c r="F83" s="11">
        <f>IFERROR(VLOOKUP($C83,[1]DatosLineas!$B$2:$H$500,3,FALSE),"")</f>
        <v>71</v>
      </c>
      <c r="G83" s="11">
        <f>IFERROR(VLOOKUP($C83,[1]DatosLineas!$B$2:$H$500,4,FALSE),"")</f>
        <v>62</v>
      </c>
      <c r="H83" s="11">
        <f>IFERROR(VLOOKUP($C83,[1]DatosLineas!$B$2:$H$500,5,FALSE),"")</f>
        <v>89</v>
      </c>
      <c r="I83" s="11">
        <f>IFERROR(VLOOKUP($C83,[1]DatosLineas!$B$2:$H$500,6,FALSE),"")</f>
        <v>0</v>
      </c>
      <c r="J83" s="11">
        <f>IFERROR(VLOOKUP($C83,[1]DatosLineas!$B$2:$H$500,7,FALSE),"")</f>
        <v>0</v>
      </c>
      <c r="K83" s="11">
        <f>SUM(E83:J83)</f>
        <v>284</v>
      </c>
      <c r="L83" s="12">
        <f>IFERROR(AVERAGEIF(E83:J83,"&gt;0"),"")</f>
        <v>71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8">
        <f t="shared" si="1"/>
        <v>81</v>
      </c>
      <c r="B84" s="14" t="s">
        <v>257</v>
      </c>
      <c r="C84" s="10" t="str">
        <f>IFERROR(VLOOKUP(B84,[1]DatosLineas!$A$2:$B$500,2,FALSE),"")</f>
        <v>Elizabeth Meneses Morales</v>
      </c>
      <c r="D84" s="10" t="str">
        <f>IFERROR(VLOOKUP(C84,'[1]DATOS TORNEO'!$F$4:$G$503,2,FALSE),"")</f>
        <v>SECRETARIA DE HACIENDA</v>
      </c>
      <c r="E84" s="11">
        <f>IFERROR(VLOOKUP($C84,[1]DatosLineas!$B$2:$H$500,2,FALSE),"")</f>
        <v>62</v>
      </c>
      <c r="F84" s="11">
        <f>IFERROR(VLOOKUP($C84,[1]DatosLineas!$B$2:$H$500,3,FALSE),"")</f>
        <v>81</v>
      </c>
      <c r="G84" s="11">
        <f>IFERROR(VLOOKUP($C84,[1]DatosLineas!$B$2:$H$500,4,FALSE),"")</f>
        <v>73</v>
      </c>
      <c r="H84" s="11">
        <f>IFERROR(VLOOKUP($C84,[1]DatosLineas!$B$2:$H$500,5,FALSE),"")</f>
        <v>67</v>
      </c>
      <c r="I84" s="11">
        <f>IFERROR(VLOOKUP($C84,[1]DatosLineas!$B$2:$H$500,6,FALSE),"")</f>
        <v>0</v>
      </c>
      <c r="J84" s="11">
        <f>IFERROR(VLOOKUP($C84,[1]DatosLineas!$B$2:$H$500,7,FALSE),"")</f>
        <v>0</v>
      </c>
      <c r="K84" s="11">
        <f>SUM(E84:J84)</f>
        <v>283</v>
      </c>
      <c r="L84" s="12">
        <f>IFERROR(AVERAGEIF(E84:J84,"&gt;0"),"")</f>
        <v>70.75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8">
        <f t="shared" si="1"/>
        <v>82</v>
      </c>
      <c r="B85" s="14" t="s">
        <v>258</v>
      </c>
      <c r="C85" s="10" t="str">
        <f>IFERROR(VLOOKUP(B85,[1]DatosLineas!$A$2:$B$500,2,FALSE),"")</f>
        <v>Gloria Patricia Cuervo Bedoya</v>
      </c>
      <c r="D85" s="10" t="str">
        <f>IFERROR(VLOOKUP(C85,'[1]DATOS TORNEO'!$F$4:$G$503,2,FALSE),"")</f>
        <v>SECRETARIA DE LAS MUJERES</v>
      </c>
      <c r="E85" s="11">
        <f>IFERROR(VLOOKUP($C85,[1]DatosLineas!$B$2:$H$500,2,FALSE),"")</f>
        <v>89</v>
      </c>
      <c r="F85" s="11">
        <f>IFERROR(VLOOKUP($C85,[1]DatosLineas!$B$2:$H$500,3,FALSE),"")</f>
        <v>61</v>
      </c>
      <c r="G85" s="11">
        <f>IFERROR(VLOOKUP($C85,[1]DatosLineas!$B$2:$H$500,4,FALSE),"")</f>
        <v>68</v>
      </c>
      <c r="H85" s="11">
        <f>IFERROR(VLOOKUP($C85,[1]DatosLineas!$B$2:$H$500,5,FALSE),"")</f>
        <v>60</v>
      </c>
      <c r="I85" s="11">
        <f>IFERROR(VLOOKUP($C85,[1]DatosLineas!$B$2:$H$500,6,FALSE),"")</f>
        <v>0</v>
      </c>
      <c r="J85" s="11">
        <f>IFERROR(VLOOKUP($C85,[1]DatosLineas!$B$2:$H$500,7,FALSE),"")</f>
        <v>0</v>
      </c>
      <c r="K85" s="11">
        <f>SUM(E85:J85)</f>
        <v>278</v>
      </c>
      <c r="L85" s="12">
        <f>IFERROR(AVERAGEIF(E85:J85,"&gt;0"),"")</f>
        <v>69.5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8">
        <f t="shared" si="1"/>
        <v>83</v>
      </c>
      <c r="B86" s="14" t="s">
        <v>259</v>
      </c>
      <c r="C86" s="10" t="str">
        <f>IFERROR(VLOOKUP(B86,[1]DatosLineas!$A$2:$B$500,2,FALSE),"")</f>
        <v xml:space="preserve">Luz Danelley Rodriguez Perez </v>
      </c>
      <c r="D86" s="10" t="str">
        <f>IFERROR(VLOOKUP(C86,'[1]DATOS TORNEO'!$F$4:$G$503,2,FALSE),"")</f>
        <v>SECRETARIA DE EDUCACIÓN - ADMINISTRATIVOS SGP</v>
      </c>
      <c r="E86" s="11">
        <f>IFERROR(VLOOKUP($C86,[1]DatosLineas!$B$2:$H$500,2,FALSE),"")</f>
        <v>38</v>
      </c>
      <c r="F86" s="11">
        <f>IFERROR(VLOOKUP($C86,[1]DatosLineas!$B$2:$H$500,3,FALSE),"")</f>
        <v>64</v>
      </c>
      <c r="G86" s="11">
        <f>IFERROR(VLOOKUP($C86,[1]DatosLineas!$B$2:$H$500,4,FALSE),"")</f>
        <v>0</v>
      </c>
      <c r="H86" s="11">
        <f>IFERROR(VLOOKUP($C86,[1]DatosLineas!$B$2:$H$500,5,FALSE),"")</f>
        <v>0</v>
      </c>
      <c r="I86" s="11">
        <f>IFERROR(VLOOKUP($C86,[1]DatosLineas!$B$2:$H$500,6,FALSE),"")</f>
        <v>71</v>
      </c>
      <c r="J86" s="11">
        <f>IFERROR(VLOOKUP($C86,[1]DatosLineas!$B$2:$H$500,7,FALSE),"")</f>
        <v>100</v>
      </c>
      <c r="K86" s="11">
        <f>SUM(E86:J86)</f>
        <v>273</v>
      </c>
      <c r="L86" s="12">
        <f>IFERROR(AVERAGEIF(E86:J86,"&gt;0"),"")</f>
        <v>68.25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8">
        <f t="shared" si="1"/>
        <v>84</v>
      </c>
      <c r="B87" s="14" t="s">
        <v>260</v>
      </c>
      <c r="C87" s="10" t="str">
        <f>IFERROR(VLOOKUP(B87,[1]DatosLineas!$A$2:$B$500,2,FALSE),"")</f>
        <v>Yazmin Hoyos Aristizabal</v>
      </c>
      <c r="D87" s="10" t="str">
        <f>IFERROR(VLOOKUP(C87,'[1]DATOS TORNEO'!$F$4:$G$503,2,FALSE),"")</f>
        <v>SECRETARIA DE MOVILIDAD</v>
      </c>
      <c r="E87" s="11">
        <f>IFERROR(VLOOKUP($C87,[1]DatosLineas!$B$2:$H$500,2,FALSE),"")</f>
        <v>76</v>
      </c>
      <c r="F87" s="11">
        <f>IFERROR(VLOOKUP($C87,[1]DatosLineas!$B$2:$H$500,3,FALSE),"")</f>
        <v>57</v>
      </c>
      <c r="G87" s="11">
        <f>IFERROR(VLOOKUP($C87,[1]DatosLineas!$B$2:$H$500,4,FALSE),"")</f>
        <v>65</v>
      </c>
      <c r="H87" s="11">
        <f>IFERROR(VLOOKUP($C87,[1]DatosLineas!$B$2:$H$500,5,FALSE),"")</f>
        <v>71</v>
      </c>
      <c r="I87" s="11">
        <f>IFERROR(VLOOKUP($C87,[1]DatosLineas!$B$2:$H$500,6,FALSE),"")</f>
        <v>0</v>
      </c>
      <c r="J87" s="11">
        <f>IFERROR(VLOOKUP($C87,[1]DatosLineas!$B$2:$H$500,7,FALSE),"")</f>
        <v>0</v>
      </c>
      <c r="K87" s="11">
        <f>SUM(E87:J87)</f>
        <v>269</v>
      </c>
      <c r="L87" s="12">
        <f>IFERROR(AVERAGEIF(E87:J87,"&gt;0"),"")</f>
        <v>67.25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8">
        <f t="shared" si="1"/>
        <v>85</v>
      </c>
      <c r="B88" s="14" t="s">
        <v>261</v>
      </c>
      <c r="C88" s="10" t="str">
        <f>IFERROR(VLOOKUP(B88,[1]DatosLineas!$A$2:$B$500,2,FALSE),"")</f>
        <v>Diana Milena Cardenas Henao</v>
      </c>
      <c r="D88" s="10" t="str">
        <f>IFERROR(VLOOKUP(C88,'[1]DATOS TORNEO'!$F$4:$G$503,2,FALSE),"")</f>
        <v>SECRETARIA DE MOVILIDAD</v>
      </c>
      <c r="E88" s="11">
        <f>IFERROR(VLOOKUP($C88,[1]DatosLineas!$B$2:$H$500,2,FALSE),"")</f>
        <v>48</v>
      </c>
      <c r="F88" s="11">
        <f>IFERROR(VLOOKUP($C88,[1]DatosLineas!$B$2:$H$500,3,FALSE),"")</f>
        <v>53</v>
      </c>
      <c r="G88" s="11">
        <f>IFERROR(VLOOKUP($C88,[1]DatosLineas!$B$2:$H$500,4,FALSE),"")</f>
        <v>81</v>
      </c>
      <c r="H88" s="11">
        <f>IFERROR(VLOOKUP($C88,[1]DatosLineas!$B$2:$H$500,5,FALSE),"")</f>
        <v>86</v>
      </c>
      <c r="I88" s="11">
        <f>IFERROR(VLOOKUP($C88,[1]DatosLineas!$B$2:$H$500,6,FALSE),"")</f>
        <v>0</v>
      </c>
      <c r="J88" s="11">
        <f>IFERROR(VLOOKUP($C88,[1]DatosLineas!$B$2:$H$500,7,FALSE),"")</f>
        <v>0</v>
      </c>
      <c r="K88" s="11">
        <f>SUM(E88:J88)</f>
        <v>268</v>
      </c>
      <c r="L88" s="12">
        <f>IFERROR(AVERAGEIF(E88:J88,"&gt;0"),"")</f>
        <v>67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8">
        <f t="shared" si="1"/>
        <v>86</v>
      </c>
      <c r="B89" s="14" t="s">
        <v>262</v>
      </c>
      <c r="C89" s="10" t="str">
        <f>IFERROR(VLOOKUP(B89,[1]DatosLineas!$A$2:$B$500,2,FALSE),"")</f>
        <v>Liz Gisella Simanca Candamil</v>
      </c>
      <c r="D89" s="10" t="str">
        <f>IFERROR(VLOOKUP(C89,'[1]DATOS TORNEO'!$F$4:$G$503,2,FALSE),"")</f>
        <v>SECRETARIA DE GESTION Y CONTROL TERRITORIAL</v>
      </c>
      <c r="E89" s="11">
        <f>IFERROR(VLOOKUP($C89,[1]DatosLineas!$B$2:$H$500,2,FALSE),"")</f>
        <v>50</v>
      </c>
      <c r="F89" s="11">
        <f>IFERROR(VLOOKUP($C89,[1]DatosLineas!$B$2:$H$500,3,FALSE),"")</f>
        <v>78</v>
      </c>
      <c r="G89" s="11">
        <f>IFERROR(VLOOKUP($C89,[1]DatosLineas!$B$2:$H$500,4,FALSE),"")</f>
        <v>62</v>
      </c>
      <c r="H89" s="11">
        <f>IFERROR(VLOOKUP($C89,[1]DatosLineas!$B$2:$H$500,5,FALSE),"")</f>
        <v>71</v>
      </c>
      <c r="I89" s="11">
        <f>IFERROR(VLOOKUP($C89,[1]DatosLineas!$B$2:$H$500,6,FALSE),"")</f>
        <v>0</v>
      </c>
      <c r="J89" s="11">
        <f>IFERROR(VLOOKUP($C89,[1]DatosLineas!$B$2:$H$500,7,FALSE),"")</f>
        <v>0</v>
      </c>
      <c r="K89" s="11">
        <f>SUM(E89:J89)</f>
        <v>261</v>
      </c>
      <c r="L89" s="12">
        <f>IFERROR(AVERAGEIF(E89:J89,"&gt;0"),"")</f>
        <v>65.25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8">
        <f t="shared" si="1"/>
        <v>87</v>
      </c>
      <c r="B90" s="14" t="s">
        <v>263</v>
      </c>
      <c r="C90" s="10" t="str">
        <f>IFERROR(VLOOKUP(B90,[1]DatosLineas!$A$2:$B$500,2,FALSE),"")</f>
        <v>Maria Clemencia Calderon Londoño</v>
      </c>
      <c r="D90" s="10" t="str">
        <f>IFERROR(VLOOKUP(C90,'[1]DATOS TORNEO'!$F$4:$G$503,2,FALSE),"")</f>
        <v>SECRETARIA DE SALUD</v>
      </c>
      <c r="E90" s="11">
        <f>IFERROR(VLOOKUP($C90,[1]DatosLineas!$B$2:$H$500,2,FALSE),"")</f>
        <v>53</v>
      </c>
      <c r="F90" s="11">
        <f>IFERROR(VLOOKUP($C90,[1]DatosLineas!$B$2:$H$500,3,FALSE),"")</f>
        <v>61</v>
      </c>
      <c r="G90" s="11">
        <f>IFERROR(VLOOKUP($C90,[1]DatosLineas!$B$2:$H$500,4,FALSE),"")</f>
        <v>79</v>
      </c>
      <c r="H90" s="11">
        <f>IFERROR(VLOOKUP($C90,[1]DatosLineas!$B$2:$H$500,5,FALSE),"")</f>
        <v>67</v>
      </c>
      <c r="I90" s="11">
        <f>IFERROR(VLOOKUP($C90,[1]DatosLineas!$B$2:$H$500,6,FALSE),"")</f>
        <v>0</v>
      </c>
      <c r="J90" s="11">
        <f>IFERROR(VLOOKUP($C90,[1]DatosLineas!$B$2:$H$500,7,FALSE),"")</f>
        <v>0</v>
      </c>
      <c r="K90" s="11">
        <f>SUM(E90:J90)</f>
        <v>260</v>
      </c>
      <c r="L90" s="12">
        <f>IFERROR(AVERAGEIF(E90:J90,"&gt;0"),"")</f>
        <v>65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8">
        <f t="shared" si="1"/>
        <v>88</v>
      </c>
      <c r="B91" s="14" t="s">
        <v>264</v>
      </c>
      <c r="C91" s="10" t="str">
        <f>IFERROR(VLOOKUP(B91,[1]DatosLineas!$A$2:$B$500,2,FALSE),"")</f>
        <v>Yuli Dayany Rodriguez Daza</v>
      </c>
      <c r="D91" s="10" t="str">
        <f>IFERROR(VLOOKUP(C91,'[1]DATOS TORNEO'!$F$4:$G$503,2,FALSE),"")</f>
        <v>SECRETARIA DEL MEDIO AMBIENTE</v>
      </c>
      <c r="E91" s="11">
        <f>IFERROR(VLOOKUP($C91,[1]DatosLineas!$B$2:$H$500,2,FALSE),"")</f>
        <v>94</v>
      </c>
      <c r="F91" s="11">
        <f>IFERROR(VLOOKUP($C91,[1]DatosLineas!$B$2:$H$500,3,FALSE),"")</f>
        <v>38</v>
      </c>
      <c r="G91" s="11">
        <f>IFERROR(VLOOKUP($C91,[1]DatosLineas!$B$2:$H$500,4,FALSE),"")</f>
        <v>65</v>
      </c>
      <c r="H91" s="11">
        <f>IFERROR(VLOOKUP($C91,[1]DatosLineas!$B$2:$H$500,5,FALSE),"")</f>
        <v>57</v>
      </c>
      <c r="I91" s="11">
        <f>IFERROR(VLOOKUP($C91,[1]DatosLineas!$B$2:$H$500,6,FALSE),"")</f>
        <v>0</v>
      </c>
      <c r="J91" s="11">
        <f>IFERROR(VLOOKUP($C91,[1]DatosLineas!$B$2:$H$500,7,FALSE),"")</f>
        <v>0</v>
      </c>
      <c r="K91" s="11">
        <f>SUM(E91:J91)</f>
        <v>254</v>
      </c>
      <c r="L91" s="12">
        <f>IFERROR(AVERAGEIF(E91:J91,"&gt;0"),"")</f>
        <v>63.5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8">
        <f t="shared" si="1"/>
        <v>89</v>
      </c>
      <c r="B92" s="14" t="s">
        <v>265</v>
      </c>
      <c r="C92" s="10" t="str">
        <f>IFERROR(VLOOKUP(B92,[1]DatosLineas!$A$2:$B$500,2,FALSE),"")</f>
        <v>Monica Marcela Duque Gallego</v>
      </c>
      <c r="D92" s="10" t="str">
        <f>IFERROR(VLOOKUP(C92,'[1]DATOS TORNEO'!$F$4:$G$503,2,FALSE),"")</f>
        <v>SECRETARIA DE SALUD</v>
      </c>
      <c r="E92" s="11">
        <f>IFERROR(VLOOKUP($C92,[1]DatosLineas!$B$2:$H$500,2,FALSE),"")</f>
        <v>58</v>
      </c>
      <c r="F92" s="11">
        <f>IFERROR(VLOOKUP($C92,[1]DatosLineas!$B$2:$H$500,3,FALSE),"")</f>
        <v>54</v>
      </c>
      <c r="G92" s="11">
        <f>IFERROR(VLOOKUP($C92,[1]DatosLineas!$B$2:$H$500,4,FALSE),"")</f>
        <v>68</v>
      </c>
      <c r="H92" s="11">
        <f>IFERROR(VLOOKUP($C92,[1]DatosLineas!$B$2:$H$500,5,FALSE),"")</f>
        <v>73</v>
      </c>
      <c r="I92" s="11">
        <f>IFERROR(VLOOKUP($C92,[1]DatosLineas!$B$2:$H$500,6,FALSE),"")</f>
        <v>0</v>
      </c>
      <c r="J92" s="11">
        <f>IFERROR(VLOOKUP($C92,[1]DatosLineas!$B$2:$H$500,7,FALSE),"")</f>
        <v>0</v>
      </c>
      <c r="K92" s="11">
        <f>SUM(E92:J92)</f>
        <v>253</v>
      </c>
      <c r="L92" s="12">
        <f>IFERROR(AVERAGEIF(E92:J92,"&gt;0"),"")</f>
        <v>63.25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8">
        <f t="shared" si="1"/>
        <v>90</v>
      </c>
      <c r="B93" s="14" t="s">
        <v>266</v>
      </c>
      <c r="C93" s="10" t="str">
        <f>IFERROR(VLOOKUP(B93,[1]DatosLineas!$A$2:$B$500,2,FALSE),"")</f>
        <v>Xiomara Mejia Castañeda</v>
      </c>
      <c r="D93" s="10" t="str">
        <f>IFERROR(VLOOKUP(C93,'[1]DATOS TORNEO'!$F$4:$G$503,2,FALSE),"")</f>
        <v>SECRETARIA DE SUMINISTROS Y SERVICIOS</v>
      </c>
      <c r="E93" s="11">
        <f>IFERROR(VLOOKUP($C93,[1]DatosLineas!$B$2:$H$500,2,FALSE),"")</f>
        <v>39</v>
      </c>
      <c r="F93" s="11">
        <f>IFERROR(VLOOKUP($C93,[1]DatosLineas!$B$2:$H$500,3,FALSE),"")</f>
        <v>64</v>
      </c>
      <c r="G93" s="11">
        <f>IFERROR(VLOOKUP($C93,[1]DatosLineas!$B$2:$H$500,4,FALSE),"")</f>
        <v>66</v>
      </c>
      <c r="H93" s="11">
        <f>IFERROR(VLOOKUP($C93,[1]DatosLineas!$B$2:$H$500,5,FALSE),"")</f>
        <v>82</v>
      </c>
      <c r="I93" s="11">
        <f>IFERROR(VLOOKUP($C93,[1]DatosLineas!$B$2:$H$500,6,FALSE),"")</f>
        <v>0</v>
      </c>
      <c r="J93" s="11">
        <f>IFERROR(VLOOKUP($C93,[1]DatosLineas!$B$2:$H$500,7,FALSE),"")</f>
        <v>0</v>
      </c>
      <c r="K93" s="11">
        <f>SUM(E93:J93)</f>
        <v>251</v>
      </c>
      <c r="L93" s="12">
        <f>IFERROR(AVERAGEIF(E93:J93,"&gt;0"),"")</f>
        <v>62.75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8">
        <f t="shared" si="1"/>
        <v>91</v>
      </c>
      <c r="B94" s="14" t="s">
        <v>267</v>
      </c>
      <c r="C94" s="10" t="str">
        <f>IFERROR(VLOOKUP(B94,[1]DatosLineas!$A$2:$B$500,2,FALSE),"")</f>
        <v>Maria Trinidad Torrado Florez</v>
      </c>
      <c r="D94" s="10" t="str">
        <f>IFERROR(VLOOKUP(C94,'[1]DATOS TORNEO'!$F$4:$G$503,2,FALSE),"")</f>
        <v>SECRETARIA DE SUMINISTROS Y SERVICIOS</v>
      </c>
      <c r="E94" s="11">
        <f>IFERROR(VLOOKUP($C94,[1]DatosLineas!$B$2:$H$500,2,FALSE),"")</f>
        <v>54</v>
      </c>
      <c r="F94" s="11">
        <f>IFERROR(VLOOKUP($C94,[1]DatosLineas!$B$2:$H$500,3,FALSE),"")</f>
        <v>72</v>
      </c>
      <c r="G94" s="11">
        <f>IFERROR(VLOOKUP($C94,[1]DatosLineas!$B$2:$H$500,4,FALSE),"")</f>
        <v>60</v>
      </c>
      <c r="H94" s="11">
        <f>IFERROR(VLOOKUP($C94,[1]DatosLineas!$B$2:$H$500,5,FALSE),"")</f>
        <v>60</v>
      </c>
      <c r="I94" s="11">
        <f>IFERROR(VLOOKUP($C94,[1]DatosLineas!$B$2:$H$500,6,FALSE),"")</f>
        <v>0</v>
      </c>
      <c r="J94" s="11">
        <f>IFERROR(VLOOKUP($C94,[1]DatosLineas!$B$2:$H$500,7,FALSE),"")</f>
        <v>0</v>
      </c>
      <c r="K94" s="11">
        <f>SUM(E94:J94)</f>
        <v>246</v>
      </c>
      <c r="L94" s="12">
        <f>IFERROR(AVERAGEIF(E94:J94,"&gt;0"),"")</f>
        <v>61.5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8">
        <f t="shared" si="1"/>
        <v>92</v>
      </c>
      <c r="B95" s="14" t="s">
        <v>268</v>
      </c>
      <c r="C95" s="10" t="str">
        <f>IFERROR(VLOOKUP(B95,[1]DatosLineas!$A$2:$B$500,2,FALSE),"")</f>
        <v>Maria Fernanda Bermeo Valderrama</v>
      </c>
      <c r="D95" s="10" t="str">
        <f>IFERROR(VLOOKUP(C95,'[1]DATOS TORNEO'!$F$4:$G$503,2,FALSE),"")</f>
        <v>ALCALDIA</v>
      </c>
      <c r="E95" s="11">
        <f>IFERROR(VLOOKUP($C95,[1]DatosLineas!$B$2:$H$500,2,FALSE),"")</f>
        <v>0</v>
      </c>
      <c r="F95" s="11">
        <f>IFERROR(VLOOKUP($C95,[1]DatosLineas!$B$2:$H$500,3,FALSE),"")</f>
        <v>0</v>
      </c>
      <c r="G95" s="11">
        <f>IFERROR(VLOOKUP($C95,[1]DatosLineas!$B$2:$H$500,4,FALSE),"")</f>
        <v>30</v>
      </c>
      <c r="H95" s="11">
        <f>IFERROR(VLOOKUP($C95,[1]DatosLineas!$B$2:$H$500,5,FALSE),"")</f>
        <v>69</v>
      </c>
      <c r="I95" s="11">
        <f>IFERROR(VLOOKUP($C95,[1]DatosLineas!$B$2:$H$500,6,FALSE),"")</f>
        <v>61</v>
      </c>
      <c r="J95" s="11">
        <f>IFERROR(VLOOKUP($C95,[1]DatosLineas!$B$2:$H$500,7,FALSE),"")</f>
        <v>83</v>
      </c>
      <c r="K95" s="11">
        <f>SUM(E95:J95)</f>
        <v>243</v>
      </c>
      <c r="L95" s="12">
        <f>IFERROR(AVERAGEIF(E95:J95,"&gt;0"),"")</f>
        <v>60.75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8">
        <f t="shared" si="1"/>
        <v>93</v>
      </c>
      <c r="B96" s="14" t="s">
        <v>269</v>
      </c>
      <c r="C96" s="10" t="str">
        <f>IFERROR(VLOOKUP(B96,[1]DatosLineas!$A$2:$B$500,2,FALSE),"")</f>
        <v>Brenda Yurley Echeverri Giraldo</v>
      </c>
      <c r="D96" s="10" t="str">
        <f>IFERROR(VLOOKUP(C96,'[1]DATOS TORNEO'!$F$4:$G$503,2,FALSE),"")</f>
        <v>SECRETARIA DE SUMINISTROS Y SERVICIOS</v>
      </c>
      <c r="E96" s="11">
        <f>IFERROR(VLOOKUP($C96,[1]DatosLineas!$B$2:$H$500,2,FALSE),"")</f>
        <v>50</v>
      </c>
      <c r="F96" s="11">
        <f>IFERROR(VLOOKUP($C96,[1]DatosLineas!$B$2:$H$500,3,FALSE),"")</f>
        <v>49</v>
      </c>
      <c r="G96" s="11">
        <f>IFERROR(VLOOKUP($C96,[1]DatosLineas!$B$2:$H$500,4,FALSE),"")</f>
        <v>64</v>
      </c>
      <c r="H96" s="11">
        <f>IFERROR(VLOOKUP($C96,[1]DatosLineas!$B$2:$H$500,5,FALSE),"")</f>
        <v>79</v>
      </c>
      <c r="I96" s="11">
        <f>IFERROR(VLOOKUP($C96,[1]DatosLineas!$B$2:$H$500,6,FALSE),"")</f>
        <v>0</v>
      </c>
      <c r="J96" s="11">
        <f>IFERROR(VLOOKUP($C96,[1]DatosLineas!$B$2:$H$500,7,FALSE),"")</f>
        <v>0</v>
      </c>
      <c r="K96" s="11">
        <f>SUM(E96:J96)</f>
        <v>242</v>
      </c>
      <c r="L96" s="12">
        <f>IFERROR(AVERAGEIF(E96:J96,"&gt;0"),"")</f>
        <v>60.5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8">
        <f t="shared" si="1"/>
        <v>94</v>
      </c>
      <c r="B97" s="14" t="s">
        <v>270</v>
      </c>
      <c r="C97" s="10" t="str">
        <f>IFERROR(VLOOKUP(B97,[1]DatosLineas!$A$2:$B$500,2,FALSE),"")</f>
        <v>Yenis Yaneth Almanza Paternina</v>
      </c>
      <c r="D97" s="10" t="str">
        <f>IFERROR(VLOOKUP(C97,'[1]DATOS TORNEO'!$F$4:$G$503,2,FALSE),"")</f>
        <v>SECRETARIA DE EDUCACION</v>
      </c>
      <c r="E97" s="11">
        <f>IFERROR(VLOOKUP($C97,[1]DatosLineas!$B$2:$H$500,2,FALSE),"")</f>
        <v>50</v>
      </c>
      <c r="F97" s="11">
        <f>IFERROR(VLOOKUP($C97,[1]DatosLineas!$B$2:$H$500,3,FALSE),"")</f>
        <v>42</v>
      </c>
      <c r="G97" s="11">
        <f>IFERROR(VLOOKUP($C97,[1]DatosLineas!$B$2:$H$500,4,FALSE),"")</f>
        <v>0</v>
      </c>
      <c r="H97" s="11">
        <f>IFERROR(VLOOKUP($C97,[1]DatosLineas!$B$2:$H$500,5,FALSE),"")</f>
        <v>0</v>
      </c>
      <c r="I97" s="11">
        <f>IFERROR(VLOOKUP($C97,[1]DatosLineas!$B$2:$H$500,6,FALSE),"")</f>
        <v>68</v>
      </c>
      <c r="J97" s="11">
        <f>IFERROR(VLOOKUP($C97,[1]DatosLineas!$B$2:$H$500,7,FALSE),"")</f>
        <v>74</v>
      </c>
      <c r="K97" s="11">
        <f>SUM(E97:J97)</f>
        <v>234</v>
      </c>
      <c r="L97" s="12">
        <f>IFERROR(AVERAGEIF(E97:J97,"&gt;0"),"")</f>
        <v>58.5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8">
        <f t="shared" si="1"/>
        <v>95</v>
      </c>
      <c r="B98" s="14" t="s">
        <v>271</v>
      </c>
      <c r="C98" s="10" t="str">
        <f>IFERROR(VLOOKUP(B98,[1]DatosLineas!$A$2:$B$500,2,FALSE),"")</f>
        <v>Ruth Mary Uribe Hincapie</v>
      </c>
      <c r="D98" s="10" t="str">
        <f>IFERROR(VLOOKUP(C98,'[1]DATOS TORNEO'!$F$4:$G$503,2,FALSE),"")</f>
        <v>SECRETARIA DE LAS MUJERES</v>
      </c>
      <c r="E98" s="11">
        <f>IFERROR(VLOOKUP($C98,[1]DatosLineas!$B$2:$H$500,2,FALSE),"")</f>
        <v>61</v>
      </c>
      <c r="F98" s="11">
        <f>IFERROR(VLOOKUP($C98,[1]DatosLineas!$B$2:$H$500,3,FALSE),"")</f>
        <v>63</v>
      </c>
      <c r="G98" s="11">
        <f>IFERROR(VLOOKUP($C98,[1]DatosLineas!$B$2:$H$500,4,FALSE),"")</f>
        <v>58</v>
      </c>
      <c r="H98" s="11">
        <f>IFERROR(VLOOKUP($C98,[1]DatosLineas!$B$2:$H$500,5,FALSE),"")</f>
        <v>50</v>
      </c>
      <c r="I98" s="11">
        <f>IFERROR(VLOOKUP($C98,[1]DatosLineas!$B$2:$H$500,6,FALSE),"")</f>
        <v>0</v>
      </c>
      <c r="J98" s="11">
        <f>IFERROR(VLOOKUP($C98,[1]DatosLineas!$B$2:$H$500,7,FALSE),"")</f>
        <v>0</v>
      </c>
      <c r="K98" s="11">
        <f>SUM(E98:J98)</f>
        <v>232</v>
      </c>
      <c r="L98" s="12">
        <f>IFERROR(AVERAGEIF(E98:J98,"&gt;0"),"")</f>
        <v>58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8">
        <f t="shared" si="1"/>
        <v>96</v>
      </c>
      <c r="B99" s="14" t="s">
        <v>272</v>
      </c>
      <c r="C99" s="10" t="str">
        <f>IFERROR(VLOOKUP(B99,[1]DatosLineas!$A$2:$B$500,2,FALSE),"")</f>
        <v>Gloria Helena Valencia Henao</v>
      </c>
      <c r="D99" s="10" t="str">
        <f>IFERROR(VLOOKUP(C99,'[1]DATOS TORNEO'!$F$4:$G$503,2,FALSE),"")</f>
        <v>SECRETARIA DE LAS MUJERES</v>
      </c>
      <c r="E99" s="11">
        <f>IFERROR(VLOOKUP($C99,[1]DatosLineas!$B$2:$H$500,2,FALSE),"")</f>
        <v>42</v>
      </c>
      <c r="F99" s="11">
        <f>IFERROR(VLOOKUP($C99,[1]DatosLineas!$B$2:$H$500,3,FALSE),"")</f>
        <v>58</v>
      </c>
      <c r="G99" s="11">
        <f>IFERROR(VLOOKUP($C99,[1]DatosLineas!$B$2:$H$500,4,FALSE),"")</f>
        <v>83</v>
      </c>
      <c r="H99" s="11">
        <f>IFERROR(VLOOKUP($C99,[1]DatosLineas!$B$2:$H$500,5,FALSE),"")</f>
        <v>47</v>
      </c>
      <c r="I99" s="11">
        <f>IFERROR(VLOOKUP($C99,[1]DatosLineas!$B$2:$H$500,6,FALSE),"")</f>
        <v>0</v>
      </c>
      <c r="J99" s="11">
        <f>IFERROR(VLOOKUP($C99,[1]DatosLineas!$B$2:$H$500,7,FALSE),"")</f>
        <v>0</v>
      </c>
      <c r="K99" s="11">
        <f>SUM(E99:J99)</f>
        <v>230</v>
      </c>
      <c r="L99" s="12">
        <f>IFERROR(AVERAGEIF(E99:J99,"&gt;0"),"")</f>
        <v>57.5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8">
        <f t="shared" si="1"/>
        <v>97</v>
      </c>
      <c r="B100" s="14" t="s">
        <v>273</v>
      </c>
      <c r="C100" s="10" t="str">
        <f>IFERROR(VLOOKUP(B100,[1]DatosLineas!$A$2:$B$500,2,FALSE),"")</f>
        <v>Natalia Roa Giraldo</v>
      </c>
      <c r="D100" s="10" t="str">
        <f>IFERROR(VLOOKUP(C100,'[1]DATOS TORNEO'!$F$4:$G$503,2,FALSE),"")</f>
        <v>SECRETARIA DEL MEDIO AMBIENTE</v>
      </c>
      <c r="E100" s="11">
        <f>IFERROR(VLOOKUP($C100,[1]DatosLineas!$B$2:$H$500,2,FALSE),"")</f>
        <v>49</v>
      </c>
      <c r="F100" s="11">
        <f>IFERROR(VLOOKUP($C100,[1]DatosLineas!$B$2:$H$500,3,FALSE),"")</f>
        <v>71</v>
      </c>
      <c r="G100" s="11">
        <f>IFERROR(VLOOKUP($C100,[1]DatosLineas!$B$2:$H$500,4,FALSE),"")</f>
        <v>56</v>
      </c>
      <c r="H100" s="11">
        <f>IFERROR(VLOOKUP($C100,[1]DatosLineas!$B$2:$H$500,5,FALSE),"")</f>
        <v>54</v>
      </c>
      <c r="I100" s="11">
        <f>IFERROR(VLOOKUP($C100,[1]DatosLineas!$B$2:$H$500,6,FALSE),"")</f>
        <v>0</v>
      </c>
      <c r="J100" s="11">
        <f>IFERROR(VLOOKUP($C100,[1]DatosLineas!$B$2:$H$500,7,FALSE),"")</f>
        <v>0</v>
      </c>
      <c r="K100" s="11">
        <f>SUM(E100:J100)</f>
        <v>230</v>
      </c>
      <c r="L100" s="12">
        <f>IFERROR(AVERAGEIF(E100:J100,"&gt;0"),"")</f>
        <v>57.5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8">
        <f t="shared" si="1"/>
        <v>98</v>
      </c>
      <c r="B101" s="14" t="s">
        <v>274</v>
      </c>
      <c r="C101" s="10" t="str">
        <f>IFERROR(VLOOKUP(B101,[1]DatosLineas!$A$2:$B$500,2,FALSE),"")</f>
        <v>Vanessa Chanci Angel</v>
      </c>
      <c r="D101" s="10" t="str">
        <f>IFERROR(VLOOKUP(C101,'[1]DATOS TORNEO'!$F$4:$G$503,2,FALSE),"")</f>
        <v>SECRETARIA DE COMUNICACIONES</v>
      </c>
      <c r="E101" s="11">
        <f>IFERROR(VLOOKUP($C101,[1]DatosLineas!$B$2:$H$500,2,FALSE),"")</f>
        <v>0</v>
      </c>
      <c r="F101" s="11">
        <f>IFERROR(VLOOKUP($C101,[1]DatosLineas!$B$2:$H$500,3,FALSE),"")</f>
        <v>0</v>
      </c>
      <c r="G101" s="11">
        <f>IFERROR(VLOOKUP($C101,[1]DatosLineas!$B$2:$H$500,4,FALSE),"")</f>
        <v>56</v>
      </c>
      <c r="H101" s="11">
        <f>IFERROR(VLOOKUP($C101,[1]DatosLineas!$B$2:$H$500,5,FALSE),"")</f>
        <v>41</v>
      </c>
      <c r="I101" s="11">
        <f>IFERROR(VLOOKUP($C101,[1]DatosLineas!$B$2:$H$500,6,FALSE),"")</f>
        <v>73</v>
      </c>
      <c r="J101" s="11">
        <f>IFERROR(VLOOKUP($C101,[1]DatosLineas!$B$2:$H$500,7,FALSE),"")</f>
        <v>59</v>
      </c>
      <c r="K101" s="11">
        <f>SUM(E101:J101)</f>
        <v>229</v>
      </c>
      <c r="L101" s="12">
        <f>IFERROR(AVERAGEIF(E101:J101,"&gt;0"),"")</f>
        <v>57.25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8">
        <f t="shared" si="1"/>
        <v>99</v>
      </c>
      <c r="B102" s="14" t="s">
        <v>275</v>
      </c>
      <c r="C102" s="10" t="str">
        <f>IFERROR(VLOOKUP(B102,[1]DatosLineas!$A$2:$B$500,2,FALSE),"")</f>
        <v>Yusbreiny Agudelo Patiño</v>
      </c>
      <c r="D102" s="10" t="str">
        <f>IFERROR(VLOOKUP(C102,'[1]DATOS TORNEO'!$F$4:$G$503,2,FALSE),"")</f>
        <v>SECRETARIA DE MOVILIDAD</v>
      </c>
      <c r="E102" s="11">
        <f>IFERROR(VLOOKUP($C102,[1]DatosLineas!$B$2:$H$500,2,FALSE),"")</f>
        <v>54</v>
      </c>
      <c r="F102" s="11">
        <f>IFERROR(VLOOKUP($C102,[1]DatosLineas!$B$2:$H$500,3,FALSE),"")</f>
        <v>76</v>
      </c>
      <c r="G102" s="11">
        <f>IFERROR(VLOOKUP($C102,[1]DatosLineas!$B$2:$H$500,4,FALSE),"")</f>
        <v>58</v>
      </c>
      <c r="H102" s="11">
        <f>IFERROR(VLOOKUP($C102,[1]DatosLineas!$B$2:$H$500,5,FALSE),"")</f>
        <v>39</v>
      </c>
      <c r="I102" s="11">
        <f>IFERROR(VLOOKUP($C102,[1]DatosLineas!$B$2:$H$500,6,FALSE),"")</f>
        <v>0</v>
      </c>
      <c r="J102" s="11">
        <f>IFERROR(VLOOKUP($C102,[1]DatosLineas!$B$2:$H$500,7,FALSE),"")</f>
        <v>0</v>
      </c>
      <c r="K102" s="11">
        <f>SUM(E102:J102)</f>
        <v>227</v>
      </c>
      <c r="L102" s="12">
        <f>IFERROR(AVERAGEIF(E102:J102,"&gt;0"),"")</f>
        <v>56.75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8">
        <f t="shared" si="1"/>
        <v>100</v>
      </c>
      <c r="B103" s="15" t="s">
        <v>276</v>
      </c>
      <c r="C103" s="10" t="str">
        <f>IFERROR(VLOOKUP(B103,[1]DatosLineas!$A$2:$B$500,2,FALSE),"")</f>
        <v>Gloria Amparo Lopez Lopera</v>
      </c>
      <c r="D103" s="10" t="str">
        <f>IFERROR(VLOOKUP(C103,'[1]DATOS TORNEO'!$F$4:$G$503,2,FALSE),"")</f>
        <v>SECRETARIA DE INCLUSION SOCIAL, FAMILIA Y DERECHOS HUMANOS</v>
      </c>
      <c r="E103" s="11">
        <f>IFERROR(VLOOKUP($C103,[1]DatosLineas!$B$2:$H$500,2,FALSE),"")</f>
        <v>51</v>
      </c>
      <c r="F103" s="11">
        <f>IFERROR(VLOOKUP($C103,[1]DatosLineas!$B$2:$H$500,3,FALSE),"")</f>
        <v>26</v>
      </c>
      <c r="G103" s="11">
        <f>IFERROR(VLOOKUP($C103,[1]DatosLineas!$B$2:$H$500,4,FALSE),"")</f>
        <v>59</v>
      </c>
      <c r="H103" s="11">
        <f>IFERROR(VLOOKUP($C103,[1]DatosLineas!$B$2:$H$500,5,FALSE),"")</f>
        <v>88</v>
      </c>
      <c r="I103" s="11">
        <f>IFERROR(VLOOKUP($C103,[1]DatosLineas!$B$2:$H$500,6,FALSE),"")</f>
        <v>0</v>
      </c>
      <c r="J103" s="11">
        <f>IFERROR(VLOOKUP($C103,[1]DatosLineas!$B$2:$H$500,7,FALSE),"")</f>
        <v>0</v>
      </c>
      <c r="K103" s="11">
        <f>SUM(E103:J103)</f>
        <v>224</v>
      </c>
      <c r="L103" s="12">
        <f>IFERROR(AVERAGEIF(E103:J103,"&gt;0"),"")</f>
        <v>56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8">
        <f t="shared" si="1"/>
        <v>101</v>
      </c>
      <c r="B104" s="9" t="s">
        <v>277</v>
      </c>
      <c r="C104" s="10" t="str">
        <f>IFERROR(VLOOKUP(B104,[1]DatosLineas!$A$2:$B$500,2,FALSE),"")</f>
        <v>Diana Gisela Jimenez Cuervo</v>
      </c>
      <c r="D104" s="10" t="str">
        <f>IFERROR(VLOOKUP(C104,'[1]DATOS TORNEO'!$F$4:$G$503,2,FALSE),"")</f>
        <v>SECRETARIA DE EVALUACION Y CONTROL</v>
      </c>
      <c r="E104" s="11">
        <f>IFERROR(VLOOKUP($C104,[1]DatosLineas!$B$2:$H$500,2,FALSE),"")</f>
        <v>37</v>
      </c>
      <c r="F104" s="11">
        <f>IFERROR(VLOOKUP($C104,[1]DatosLineas!$B$2:$H$500,3,FALSE),"")</f>
        <v>57</v>
      </c>
      <c r="G104" s="11">
        <f>IFERROR(VLOOKUP($C104,[1]DatosLineas!$B$2:$H$500,4,FALSE),"")</f>
        <v>61</v>
      </c>
      <c r="H104" s="11">
        <f>IFERROR(VLOOKUP($C104,[1]DatosLineas!$B$2:$H$500,5,FALSE),"")</f>
        <v>63</v>
      </c>
      <c r="I104" s="11">
        <f>IFERROR(VLOOKUP($C104,[1]DatosLineas!$B$2:$H$500,6,FALSE),"")</f>
        <v>0</v>
      </c>
      <c r="J104" s="11">
        <f>IFERROR(VLOOKUP($C104,[1]DatosLineas!$B$2:$H$500,7,FALSE),"")</f>
        <v>0</v>
      </c>
      <c r="K104" s="11">
        <f>SUM(E104:J104)</f>
        <v>218</v>
      </c>
      <c r="L104" s="12">
        <f>IFERROR(AVERAGEIF(E104:J104,"&gt;0"),"")</f>
        <v>54.5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8">
        <f t="shared" si="1"/>
        <v>102</v>
      </c>
      <c r="B105" s="9" t="s">
        <v>278</v>
      </c>
      <c r="C105" s="10" t="str">
        <f>IFERROR(VLOOKUP(B105,[1]DatosLineas!$A$2:$B$500,2,FALSE),"")</f>
        <v>Karina Astrid Guerra Escudero</v>
      </c>
      <c r="D105" s="10" t="str">
        <f>IFERROR(VLOOKUP(C105,'[1]DATOS TORNEO'!$F$4:$G$503,2,FALSE),"")</f>
        <v>SECRETARIA DE GESTION Y CONTROL TERRITORIAL</v>
      </c>
      <c r="E105" s="11">
        <f>IFERROR(VLOOKUP($C105,[1]DatosLineas!$B$2:$H$500,2,FALSE),"")</f>
        <v>33</v>
      </c>
      <c r="F105" s="11">
        <f>IFERROR(VLOOKUP($C105,[1]DatosLineas!$B$2:$H$500,3,FALSE),"")</f>
        <v>47</v>
      </c>
      <c r="G105" s="11">
        <f>IFERROR(VLOOKUP($C105,[1]DatosLineas!$B$2:$H$500,4,FALSE),"")</f>
        <v>76</v>
      </c>
      <c r="H105" s="11">
        <f>IFERROR(VLOOKUP($C105,[1]DatosLineas!$B$2:$H$500,5,FALSE),"")</f>
        <v>55</v>
      </c>
      <c r="I105" s="11">
        <f>IFERROR(VLOOKUP($C105,[1]DatosLineas!$B$2:$H$500,6,FALSE),"")</f>
        <v>0</v>
      </c>
      <c r="J105" s="11">
        <f>IFERROR(VLOOKUP($C105,[1]DatosLineas!$B$2:$H$500,7,FALSE),"")</f>
        <v>0</v>
      </c>
      <c r="K105" s="11">
        <f>SUM(E105:J105)</f>
        <v>211</v>
      </c>
      <c r="L105" s="12">
        <f>IFERROR(AVERAGEIF(E105:J105,"&gt;0"),"")</f>
        <v>52.75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8">
        <f t="shared" si="1"/>
        <v>103</v>
      </c>
      <c r="B106" s="9" t="s">
        <v>279</v>
      </c>
      <c r="C106" s="10" t="str">
        <f>IFERROR(VLOOKUP(B106,[1]DatosLineas!$A$2:$B$500,2,FALSE),"")</f>
        <v>Marcela Del Carmen Perez Medina</v>
      </c>
      <c r="D106" s="10" t="str">
        <f>IFERROR(VLOOKUP(C106,'[1]DATOS TORNEO'!$F$4:$G$503,2,FALSE),"")</f>
        <v>SECRETARIA DE LAS MUJERES</v>
      </c>
      <c r="E106" s="11">
        <f>IFERROR(VLOOKUP($C106,[1]DatosLineas!$B$2:$H$500,2,FALSE),"")</f>
        <v>57</v>
      </c>
      <c r="F106" s="11">
        <f>IFERROR(VLOOKUP($C106,[1]DatosLineas!$B$2:$H$500,3,FALSE),"")</f>
        <v>48</v>
      </c>
      <c r="G106" s="11">
        <f>IFERROR(VLOOKUP($C106,[1]DatosLineas!$B$2:$H$500,4,FALSE),"")</f>
        <v>34</v>
      </c>
      <c r="H106" s="11">
        <f>IFERROR(VLOOKUP($C106,[1]DatosLineas!$B$2:$H$500,5,FALSE),"")</f>
        <v>70</v>
      </c>
      <c r="I106" s="11">
        <f>IFERROR(VLOOKUP($C106,[1]DatosLineas!$B$2:$H$500,6,FALSE),"")</f>
        <v>0</v>
      </c>
      <c r="J106" s="11">
        <f>IFERROR(VLOOKUP($C106,[1]DatosLineas!$B$2:$H$500,7,FALSE),"")</f>
        <v>0</v>
      </c>
      <c r="K106" s="11">
        <f>SUM(E106:J106)</f>
        <v>209</v>
      </c>
      <c r="L106" s="12">
        <f>IFERROR(AVERAGEIF(E106:J106,"&gt;0"),"")</f>
        <v>52.25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8">
        <f t="shared" si="1"/>
        <v>104</v>
      </c>
      <c r="B107" s="9" t="s">
        <v>280</v>
      </c>
      <c r="C107" s="10" t="str">
        <f>IFERROR(VLOOKUP(B107,[1]DatosLineas!$A$2:$B$500,2,FALSE),"")</f>
        <v>Jeimmy Tatiana Castro Orozco</v>
      </c>
      <c r="D107" s="10" t="str">
        <f>IFERROR(VLOOKUP(C107,'[1]DATOS TORNEO'!$F$4:$G$503,2,FALSE),"")</f>
        <v>SECRETARIA DE HACIENDA</v>
      </c>
      <c r="E107" s="11">
        <f>IFERROR(VLOOKUP($C107,[1]DatosLineas!$B$2:$H$500,2,FALSE),"")</f>
        <v>55</v>
      </c>
      <c r="F107" s="11">
        <f>IFERROR(VLOOKUP($C107,[1]DatosLineas!$B$2:$H$500,3,FALSE),"")</f>
        <v>23</v>
      </c>
      <c r="G107" s="11">
        <f>IFERROR(VLOOKUP($C107,[1]DatosLineas!$B$2:$H$500,4,FALSE),"")</f>
        <v>80</v>
      </c>
      <c r="H107" s="11">
        <f>IFERROR(VLOOKUP($C107,[1]DatosLineas!$B$2:$H$500,5,FALSE),"")</f>
        <v>51</v>
      </c>
      <c r="I107" s="11">
        <f>IFERROR(VLOOKUP($C107,[1]DatosLineas!$B$2:$H$500,6,FALSE),"")</f>
        <v>0</v>
      </c>
      <c r="J107" s="11">
        <f>IFERROR(VLOOKUP($C107,[1]DatosLineas!$B$2:$H$500,7,FALSE),"")</f>
        <v>0</v>
      </c>
      <c r="K107" s="11">
        <f>SUM(E107:J107)</f>
        <v>209</v>
      </c>
      <c r="L107" s="12">
        <f>IFERROR(AVERAGEIF(E107:J107,"&gt;0"),"")</f>
        <v>52.25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8">
        <f t="shared" si="1"/>
        <v>105</v>
      </c>
      <c r="B108" s="9" t="s">
        <v>281</v>
      </c>
      <c r="C108" s="10" t="str">
        <f>IFERROR(VLOOKUP(B108,[1]DatosLineas!$A$2:$B$500,2,FALSE),"")</f>
        <v>Ines Ayde Escobar Quiroz</v>
      </c>
      <c r="D108" s="10" t="str">
        <f>IFERROR(VLOOKUP(C108,'[1]DATOS TORNEO'!$F$4:$G$503,2,FALSE),"")</f>
        <v>SECRETARIA DE SEGURIDAD Y CONVIVENCIA</v>
      </c>
      <c r="E108" s="11">
        <f>IFERROR(VLOOKUP($C108,[1]DatosLineas!$B$2:$H$500,2,FALSE),"")</f>
        <v>0</v>
      </c>
      <c r="F108" s="11">
        <f>IFERROR(VLOOKUP($C108,[1]DatosLineas!$B$2:$H$500,3,FALSE),"")</f>
        <v>0</v>
      </c>
      <c r="G108" s="11">
        <f>IFERROR(VLOOKUP($C108,[1]DatosLineas!$B$2:$H$500,4,FALSE),"")</f>
        <v>96</v>
      </c>
      <c r="H108" s="11">
        <f>IFERROR(VLOOKUP($C108,[1]DatosLineas!$B$2:$H$500,5,FALSE),"")</f>
        <v>97</v>
      </c>
      <c r="I108" s="11">
        <f>IFERROR(VLOOKUP($C108,[1]DatosLineas!$B$2:$H$500,6,FALSE),"")</f>
        <v>0</v>
      </c>
      <c r="J108" s="11">
        <f>IFERROR(VLOOKUP($C108,[1]DatosLineas!$B$2:$H$500,7,FALSE),"")</f>
        <v>0</v>
      </c>
      <c r="K108" s="11">
        <f>SUM(E108:J108)</f>
        <v>193</v>
      </c>
      <c r="L108" s="12">
        <f>IFERROR(AVERAGEIF(E108:J108,"&gt;0"),"")</f>
        <v>96.5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8">
        <f t="shared" si="1"/>
        <v>106</v>
      </c>
      <c r="B109" s="9" t="s">
        <v>282</v>
      </c>
      <c r="C109" s="10" t="str">
        <f>IFERROR(VLOOKUP(B109,[1]DatosLineas!$A$2:$B$500,2,FALSE),"")</f>
        <v>Kely Yojana Zapata Gil</v>
      </c>
      <c r="D109" s="10" t="str">
        <f>IFERROR(VLOOKUP(C109,'[1]DATOS TORNEO'!$F$4:$G$503,2,FALSE),"")</f>
        <v>SECRETARIA DE MOVILIDAD</v>
      </c>
      <c r="E109" s="11">
        <f>IFERROR(VLOOKUP($C109,[1]DatosLineas!$B$2:$H$500,2,FALSE),"")</f>
        <v>109</v>
      </c>
      <c r="F109" s="11">
        <f>IFERROR(VLOOKUP($C109,[1]DatosLineas!$B$2:$H$500,3,FALSE),"")</f>
        <v>83</v>
      </c>
      <c r="G109" s="11">
        <f>IFERROR(VLOOKUP($C109,[1]DatosLineas!$B$2:$H$500,4,FALSE),"")</f>
        <v>0</v>
      </c>
      <c r="H109" s="11">
        <f>IFERROR(VLOOKUP($C109,[1]DatosLineas!$B$2:$H$500,5,FALSE),"")</f>
        <v>0</v>
      </c>
      <c r="I109" s="11">
        <f>IFERROR(VLOOKUP($C109,[1]DatosLineas!$B$2:$H$500,6,FALSE),"")</f>
        <v>0</v>
      </c>
      <c r="J109" s="11">
        <f>IFERROR(VLOOKUP($C109,[1]DatosLineas!$B$2:$H$500,7,FALSE),"")</f>
        <v>0</v>
      </c>
      <c r="K109" s="11">
        <f>SUM(E109:J109)</f>
        <v>192</v>
      </c>
      <c r="L109" s="12">
        <f>IFERROR(AVERAGEIF(E109:J109,"&gt;0"),"")</f>
        <v>96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8">
        <f t="shared" si="1"/>
        <v>107</v>
      </c>
      <c r="B110" s="9" t="s">
        <v>283</v>
      </c>
      <c r="C110" s="10" t="str">
        <f>IFERROR(VLOOKUP(B110,[1]DatosLineas!$A$2:$B$500,2,FALSE),"")</f>
        <v>Alexandra Maria Restrepo Restrepo</v>
      </c>
      <c r="D110" s="10" t="str">
        <f>IFERROR(VLOOKUP(C110,'[1]DATOS TORNEO'!$F$4:$G$503,2,FALSE),"")</f>
        <v>SECRETARIA DE SUMINISTROS Y SERVICIOS</v>
      </c>
      <c r="E110" s="11">
        <f>IFERROR(VLOOKUP($C110,[1]DatosLineas!$B$2:$H$500,2,FALSE),"")</f>
        <v>0</v>
      </c>
      <c r="F110" s="11">
        <f>IFERROR(VLOOKUP($C110,[1]DatosLineas!$B$2:$H$500,3,FALSE),"")</f>
        <v>0</v>
      </c>
      <c r="G110" s="11">
        <f>IFERROR(VLOOKUP($C110,[1]DatosLineas!$B$2:$H$500,4,FALSE),"")</f>
        <v>87</v>
      </c>
      <c r="H110" s="11">
        <f>IFERROR(VLOOKUP($C110,[1]DatosLineas!$B$2:$H$500,5,FALSE),"")</f>
        <v>99</v>
      </c>
      <c r="I110" s="11">
        <f>IFERROR(VLOOKUP($C110,[1]DatosLineas!$B$2:$H$500,6,FALSE),"")</f>
        <v>0</v>
      </c>
      <c r="J110" s="11">
        <f>IFERROR(VLOOKUP($C110,[1]DatosLineas!$B$2:$H$500,7,FALSE),"")</f>
        <v>0</v>
      </c>
      <c r="K110" s="11">
        <f>SUM(E110:J110)</f>
        <v>186</v>
      </c>
      <c r="L110" s="12">
        <f>IFERROR(AVERAGEIF(E110:J110,"&gt;0"),"")</f>
        <v>93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8">
        <f t="shared" si="1"/>
        <v>108</v>
      </c>
      <c r="B111" s="9" t="s">
        <v>284</v>
      </c>
      <c r="C111" s="10" t="str">
        <f>IFERROR(VLOOKUP(B111,[1]DatosLineas!$A$2:$B$500,2,FALSE),"")</f>
        <v>Betzy Elizabeth Alvarez Naranjo</v>
      </c>
      <c r="D111" s="10" t="str">
        <f>IFERROR(VLOOKUP(C111,'[1]DATOS TORNEO'!$F$4:$G$503,2,FALSE),"")</f>
        <v>SECRETARIA DE EDUCACIÓN - ADMINISTRATIVOS SGP</v>
      </c>
      <c r="E111" s="11">
        <f>IFERROR(VLOOKUP($C111,[1]DatosLineas!$B$2:$H$500,2,FALSE),"")</f>
        <v>103</v>
      </c>
      <c r="F111" s="11">
        <f>IFERROR(VLOOKUP($C111,[1]DatosLineas!$B$2:$H$500,3,FALSE),"")</f>
        <v>82</v>
      </c>
      <c r="G111" s="11">
        <f>IFERROR(VLOOKUP($C111,[1]DatosLineas!$B$2:$H$500,4,FALSE),"")</f>
        <v>0</v>
      </c>
      <c r="H111" s="11">
        <f>IFERROR(VLOOKUP($C111,[1]DatosLineas!$B$2:$H$500,5,FALSE),"")</f>
        <v>0</v>
      </c>
      <c r="I111" s="11">
        <f>IFERROR(VLOOKUP($C111,[1]DatosLineas!$B$2:$H$500,6,FALSE),"")</f>
        <v>0</v>
      </c>
      <c r="J111" s="11">
        <f>IFERROR(VLOOKUP($C111,[1]DatosLineas!$B$2:$H$500,7,FALSE),"")</f>
        <v>0</v>
      </c>
      <c r="K111" s="11">
        <f>SUM(E111:J111)</f>
        <v>185</v>
      </c>
      <c r="L111" s="12">
        <f>IFERROR(AVERAGEIF(E111:J111,"&gt;0"),"")</f>
        <v>92.5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8">
        <f t="shared" si="1"/>
        <v>109</v>
      </c>
      <c r="B112" s="9" t="s">
        <v>285</v>
      </c>
      <c r="C112" s="10" t="str">
        <f>IFERROR(VLOOKUP(B112,[1]DatosLineas!$A$2:$B$500,2,FALSE),"")</f>
        <v>Natalia Tobon Bedoya</v>
      </c>
      <c r="D112" s="10" t="str">
        <f>IFERROR(VLOOKUP(C112,'[1]DATOS TORNEO'!$F$4:$G$503,2,FALSE),"")</f>
        <v>SECRETARIA DEL MEDIO AMBIENTE</v>
      </c>
      <c r="E112" s="11">
        <f>IFERROR(VLOOKUP($C112,[1]DatosLineas!$B$2:$H$500,2,FALSE),"")</f>
        <v>0</v>
      </c>
      <c r="F112" s="11">
        <f>IFERROR(VLOOKUP($C112,[1]DatosLineas!$B$2:$H$500,3,FALSE),"")</f>
        <v>0</v>
      </c>
      <c r="G112" s="11">
        <f>IFERROR(VLOOKUP($C112,[1]DatosLineas!$B$2:$H$500,4,FALSE),"")</f>
        <v>90</v>
      </c>
      <c r="H112" s="11">
        <f>IFERROR(VLOOKUP($C112,[1]DatosLineas!$B$2:$H$500,5,FALSE),"")</f>
        <v>91</v>
      </c>
      <c r="I112" s="11">
        <f>IFERROR(VLOOKUP($C112,[1]DatosLineas!$B$2:$H$500,6,FALSE),"")</f>
        <v>0</v>
      </c>
      <c r="J112" s="11">
        <f>IFERROR(VLOOKUP($C112,[1]DatosLineas!$B$2:$H$500,7,FALSE),"")</f>
        <v>0</v>
      </c>
      <c r="K112" s="11">
        <f>SUM(E112:J112)</f>
        <v>181</v>
      </c>
      <c r="L112" s="12">
        <f>IFERROR(AVERAGEIF(E112:J112,"&gt;0"),"")</f>
        <v>90.5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8">
        <f t="shared" si="1"/>
        <v>110</v>
      </c>
      <c r="B113" s="9" t="s">
        <v>286</v>
      </c>
      <c r="C113" s="10" t="str">
        <f>IFERROR(VLOOKUP(B113,[1]DatosLineas!$A$2:$B$500,2,FALSE),"")</f>
        <v>Maria Eugania Yarce</v>
      </c>
      <c r="D113" s="10" t="str">
        <f>IFERROR(VLOOKUP(C113,'[1]DATOS TORNEO'!$F$4:$G$503,2,FALSE),"")</f>
        <v>JUBILADO</v>
      </c>
      <c r="E113" s="11">
        <f>IFERROR(VLOOKUP($C113,[1]DatosLineas!$B$2:$H$500,2,FALSE),"")</f>
        <v>0</v>
      </c>
      <c r="F113" s="11">
        <f>IFERROR(VLOOKUP($C113,[1]DatosLineas!$B$2:$H$500,3,FALSE),"")</f>
        <v>0</v>
      </c>
      <c r="G113" s="11">
        <f>IFERROR(VLOOKUP($C113,[1]DatosLineas!$B$2:$H$500,4,FALSE),"")</f>
        <v>92</v>
      </c>
      <c r="H113" s="11">
        <f>IFERROR(VLOOKUP($C113,[1]DatosLineas!$B$2:$H$500,5,FALSE),"")</f>
        <v>80</v>
      </c>
      <c r="I113" s="11">
        <f>IFERROR(VLOOKUP($C113,[1]DatosLineas!$B$2:$H$500,6,FALSE),"")</f>
        <v>0</v>
      </c>
      <c r="J113" s="11">
        <f>IFERROR(VLOOKUP($C113,[1]DatosLineas!$B$2:$H$500,7,FALSE),"")</f>
        <v>0</v>
      </c>
      <c r="K113" s="11">
        <f>SUM(E113:J113)</f>
        <v>172</v>
      </c>
      <c r="L113" s="12">
        <f>IFERROR(AVERAGEIF(E113:J113,"&gt;0"),"")</f>
        <v>86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8">
        <f t="shared" si="1"/>
        <v>111</v>
      </c>
      <c r="B114" s="9" t="s">
        <v>287</v>
      </c>
      <c r="C114" s="10" t="str">
        <f>IFERROR(VLOOKUP(B114,[1]DatosLineas!$A$2:$B$500,2,FALSE),"")</f>
        <v>Leidy Laura Vanegas Castañeda</v>
      </c>
      <c r="D114" s="10" t="str">
        <f>IFERROR(VLOOKUP(C114,'[1]DATOS TORNEO'!$F$4:$G$503,2,FALSE),"")</f>
        <v>SECRETARIA DE EDUCACION</v>
      </c>
      <c r="E114" s="11">
        <f>IFERROR(VLOOKUP($C114,[1]DatosLineas!$B$2:$H$500,2,FALSE),"")</f>
        <v>72</v>
      </c>
      <c r="F114" s="11">
        <f>IFERROR(VLOOKUP($C114,[1]DatosLineas!$B$2:$H$500,3,FALSE),"")</f>
        <v>50</v>
      </c>
      <c r="G114" s="11">
        <f>IFERROR(VLOOKUP($C114,[1]DatosLineas!$B$2:$H$500,4,FALSE),"")</f>
        <v>0</v>
      </c>
      <c r="H114" s="11">
        <f>IFERROR(VLOOKUP($C114,[1]DatosLineas!$B$2:$H$500,5,FALSE),"")</f>
        <v>0</v>
      </c>
      <c r="I114" s="11">
        <f>IFERROR(VLOOKUP($C114,[1]DatosLineas!$B$2:$H$500,6,FALSE),"")</f>
        <v>49</v>
      </c>
      <c r="J114" s="11">
        <f>IFERROR(VLOOKUP($C114,[1]DatosLineas!$B$2:$H$500,7,FALSE),"")</f>
        <v>0</v>
      </c>
      <c r="K114" s="11">
        <f>SUM(E114:J114)</f>
        <v>171</v>
      </c>
      <c r="L114" s="12">
        <f>IFERROR(AVERAGEIF(E114:J114,"&gt;0"),"")</f>
        <v>57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8">
        <f t="shared" si="1"/>
        <v>112</v>
      </c>
      <c r="B115" s="9" t="s">
        <v>288</v>
      </c>
      <c r="C115" s="10" t="str">
        <f>IFERROR(VLOOKUP(B115,[1]DatosLineas!$A$2:$B$500,2,FALSE),"")</f>
        <v>Nohemi Amparo Hincapie Preciado</v>
      </c>
      <c r="D115" s="10" t="str">
        <f>IFERROR(VLOOKUP(C115,'[1]DATOS TORNEO'!$F$4:$G$503,2,FALSE),"")</f>
        <v>SECRETARIA DE SEGURIDAD Y CONVIVENCIA</v>
      </c>
      <c r="E115" s="11">
        <f>IFERROR(VLOOKUP($C115,[1]DatosLineas!$B$2:$H$500,2,FALSE),"")</f>
        <v>85</v>
      </c>
      <c r="F115" s="11">
        <f>IFERROR(VLOOKUP($C115,[1]DatosLineas!$B$2:$H$500,3,FALSE),"")</f>
        <v>80</v>
      </c>
      <c r="G115" s="11">
        <f>IFERROR(VLOOKUP($C115,[1]DatosLineas!$B$2:$H$500,4,FALSE),"")</f>
        <v>0</v>
      </c>
      <c r="H115" s="11">
        <f>IFERROR(VLOOKUP($C115,[1]DatosLineas!$B$2:$H$500,5,FALSE),"")</f>
        <v>0</v>
      </c>
      <c r="I115" s="11">
        <f>IFERROR(VLOOKUP($C115,[1]DatosLineas!$B$2:$H$500,6,FALSE),"")</f>
        <v>0</v>
      </c>
      <c r="J115" s="11">
        <f>IFERROR(VLOOKUP($C115,[1]DatosLineas!$B$2:$H$500,7,FALSE),"")</f>
        <v>0</v>
      </c>
      <c r="K115" s="11">
        <f>SUM(E115:J115)</f>
        <v>165</v>
      </c>
      <c r="L115" s="12">
        <f>IFERROR(AVERAGEIF(E115:J115,"&gt;0"),"")</f>
        <v>82.5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8">
        <f t="shared" si="1"/>
        <v>113</v>
      </c>
      <c r="B116" s="9" t="s">
        <v>289</v>
      </c>
      <c r="C116" s="10" t="str">
        <f>IFERROR(VLOOKUP(B116,[1]DatosLineas!$A$2:$B$500,2,FALSE),"")</f>
        <v>Maria Claudia Gonzalez Benitez</v>
      </c>
      <c r="D116" s="10" t="str">
        <f>IFERROR(VLOOKUP(C116,'[1]DATOS TORNEO'!$F$4:$G$503,2,FALSE),"")</f>
        <v>SECRETARIA GENERAL</v>
      </c>
      <c r="E116" s="11">
        <f>IFERROR(VLOOKUP($C116,[1]DatosLineas!$B$2:$H$500,2,FALSE),"")</f>
        <v>0</v>
      </c>
      <c r="F116" s="11">
        <f>IFERROR(VLOOKUP($C116,[1]DatosLineas!$B$2:$H$500,3,FALSE),"")</f>
        <v>0</v>
      </c>
      <c r="G116" s="11">
        <f>IFERROR(VLOOKUP($C116,[1]DatosLineas!$B$2:$H$500,4,FALSE),"")</f>
        <v>84</v>
      </c>
      <c r="H116" s="11">
        <f>IFERROR(VLOOKUP($C116,[1]DatosLineas!$B$2:$H$500,5,FALSE),"")</f>
        <v>81</v>
      </c>
      <c r="I116" s="11">
        <f>IFERROR(VLOOKUP($C116,[1]DatosLineas!$B$2:$H$500,6,FALSE),"")</f>
        <v>0</v>
      </c>
      <c r="J116" s="11">
        <f>IFERROR(VLOOKUP($C116,[1]DatosLineas!$B$2:$H$500,7,FALSE),"")</f>
        <v>0</v>
      </c>
      <c r="K116" s="11">
        <f>SUM(E116:J116)</f>
        <v>165</v>
      </c>
      <c r="L116" s="12">
        <f>IFERROR(AVERAGEIF(E116:J116,"&gt;0"),"")</f>
        <v>82.5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8">
        <f t="shared" si="1"/>
        <v>114</v>
      </c>
      <c r="B117" s="9" t="s">
        <v>290</v>
      </c>
      <c r="C117" s="10" t="str">
        <f>IFERROR(VLOOKUP(B117,[1]DatosLineas!$A$2:$B$500,2,FALSE),"")</f>
        <v>Sandra Milena Giraldo Lujan</v>
      </c>
      <c r="D117" s="10" t="str">
        <f>IFERROR(VLOOKUP(C117,'[1]DATOS TORNEO'!$F$4:$G$503,2,FALSE),"")</f>
        <v>SECRETARIA DE MOVILIDAD</v>
      </c>
      <c r="E117" s="11">
        <f>IFERROR(VLOOKUP($C117,[1]DatosLineas!$B$2:$H$500,2,FALSE),"")</f>
        <v>78</v>
      </c>
      <c r="F117" s="11">
        <f>IFERROR(VLOOKUP($C117,[1]DatosLineas!$B$2:$H$500,3,FALSE),"")</f>
        <v>83</v>
      </c>
      <c r="G117" s="11">
        <f>IFERROR(VLOOKUP($C117,[1]DatosLineas!$B$2:$H$500,4,FALSE),"")</f>
        <v>0</v>
      </c>
      <c r="H117" s="11">
        <f>IFERROR(VLOOKUP($C117,[1]DatosLineas!$B$2:$H$500,5,FALSE),"")</f>
        <v>0</v>
      </c>
      <c r="I117" s="11">
        <f>IFERROR(VLOOKUP($C117,[1]DatosLineas!$B$2:$H$500,6,FALSE),"")</f>
        <v>0</v>
      </c>
      <c r="J117" s="11">
        <f>IFERROR(VLOOKUP($C117,[1]DatosLineas!$B$2:$H$500,7,FALSE),"")</f>
        <v>0</v>
      </c>
      <c r="K117" s="11">
        <f>SUM(E117:J117)</f>
        <v>161</v>
      </c>
      <c r="L117" s="12">
        <f>IFERROR(AVERAGEIF(E117:J117,"&gt;0"),"")</f>
        <v>80.5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8">
        <f t="shared" si="1"/>
        <v>115</v>
      </c>
      <c r="B118" s="9" t="s">
        <v>291</v>
      </c>
      <c r="C118" s="10" t="str">
        <f>IFERROR(VLOOKUP(B118,[1]DatosLineas!$A$2:$B$500,2,FALSE),"")</f>
        <v>Elizabeth Orozco Ovadia</v>
      </c>
      <c r="D118" s="10" t="str">
        <f>IFERROR(VLOOKUP(C118,'[1]DATOS TORNEO'!$F$4:$G$503,2,FALSE),"")</f>
        <v>SECRETARIA DE INFRAESTRUCTURA FISICA</v>
      </c>
      <c r="E118" s="11">
        <f>IFERROR(VLOOKUP($C118,[1]DatosLineas!$B$2:$H$500,2,FALSE),"")</f>
        <v>28</v>
      </c>
      <c r="F118" s="11">
        <f>IFERROR(VLOOKUP($C118,[1]DatosLineas!$B$2:$H$500,3,FALSE),"")</f>
        <v>51</v>
      </c>
      <c r="G118" s="11">
        <f>IFERROR(VLOOKUP($C118,[1]DatosLineas!$B$2:$H$500,4,FALSE),"")</f>
        <v>31</v>
      </c>
      <c r="H118" s="11">
        <f>IFERROR(VLOOKUP($C118,[1]DatosLineas!$B$2:$H$500,5,FALSE),"")</f>
        <v>50</v>
      </c>
      <c r="I118" s="11">
        <f>IFERROR(VLOOKUP($C118,[1]DatosLineas!$B$2:$H$500,6,FALSE),"")</f>
        <v>0</v>
      </c>
      <c r="J118" s="11">
        <f>IFERROR(VLOOKUP($C118,[1]DatosLineas!$B$2:$H$500,7,FALSE),"")</f>
        <v>0</v>
      </c>
      <c r="K118" s="11">
        <f>SUM(E118:J118)</f>
        <v>160</v>
      </c>
      <c r="L118" s="12">
        <f>IFERROR(AVERAGEIF(E118:J118,"&gt;0"),"")</f>
        <v>40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8">
        <f t="shared" si="1"/>
        <v>116</v>
      </c>
      <c r="B119" s="9" t="s">
        <v>292</v>
      </c>
      <c r="C119" s="10" t="str">
        <f>IFERROR(VLOOKUP(B119,[1]DatosLineas!$A$2:$B$500,2,FALSE),"")</f>
        <v>Luisa Fernanda Gutierrez Gaviria</v>
      </c>
      <c r="D119" s="10" t="str">
        <f>IFERROR(VLOOKUP(C119,'[1]DATOS TORNEO'!$F$4:$G$503,2,FALSE),"")</f>
        <v>SECRETARIA DE PARTICIPACION CIUDADANA</v>
      </c>
      <c r="E119" s="11">
        <f>IFERROR(VLOOKUP($C119,[1]DatosLineas!$B$2:$H$500,2,FALSE),"")</f>
        <v>79</v>
      </c>
      <c r="F119" s="11">
        <f>IFERROR(VLOOKUP($C119,[1]DatosLineas!$B$2:$H$500,3,FALSE),"")</f>
        <v>76</v>
      </c>
      <c r="G119" s="11">
        <f>IFERROR(VLOOKUP($C119,[1]DatosLineas!$B$2:$H$500,4,FALSE),"")</f>
        <v>0</v>
      </c>
      <c r="H119" s="11">
        <f>IFERROR(VLOOKUP($C119,[1]DatosLineas!$B$2:$H$500,5,FALSE),"")</f>
        <v>0</v>
      </c>
      <c r="I119" s="11">
        <f>IFERROR(VLOOKUP($C119,[1]DatosLineas!$B$2:$H$500,6,FALSE),"")</f>
        <v>0</v>
      </c>
      <c r="J119" s="11">
        <f>IFERROR(VLOOKUP($C119,[1]DatosLineas!$B$2:$H$500,7,FALSE),"")</f>
        <v>0</v>
      </c>
      <c r="K119" s="11">
        <f>SUM(E119:J119)</f>
        <v>155</v>
      </c>
      <c r="L119" s="12">
        <f>IFERROR(AVERAGEIF(E119:J119,"&gt;0"),"")</f>
        <v>77.5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8">
        <f t="shared" si="1"/>
        <v>117</v>
      </c>
      <c r="B120" s="9" t="s">
        <v>293</v>
      </c>
      <c r="C120" s="10" t="str">
        <f>IFERROR(VLOOKUP(B120,[1]DatosLineas!$A$2:$B$500,2,FALSE),"")</f>
        <v>Kelly Johanna Garcia Cardona</v>
      </c>
      <c r="D120" s="10" t="str">
        <f>IFERROR(VLOOKUP(C120,'[1]DATOS TORNEO'!$F$4:$G$503,2,FALSE),"")</f>
        <v>SECRETARIA DE MOVILIDAD</v>
      </c>
      <c r="E120" s="11">
        <f>IFERROR(VLOOKUP($C120,[1]DatosLineas!$B$2:$H$500,2,FALSE),"")</f>
        <v>91</v>
      </c>
      <c r="F120" s="11">
        <f>IFERROR(VLOOKUP($C120,[1]DatosLineas!$B$2:$H$500,3,FALSE),"")</f>
        <v>61</v>
      </c>
      <c r="G120" s="11">
        <f>IFERROR(VLOOKUP($C120,[1]DatosLineas!$B$2:$H$500,4,FALSE),"")</f>
        <v>0</v>
      </c>
      <c r="H120" s="11">
        <f>IFERROR(VLOOKUP($C120,[1]DatosLineas!$B$2:$H$500,5,FALSE),"")</f>
        <v>0</v>
      </c>
      <c r="I120" s="11">
        <f>IFERROR(VLOOKUP($C120,[1]DatosLineas!$B$2:$H$500,6,FALSE),"")</f>
        <v>0</v>
      </c>
      <c r="J120" s="11">
        <f>IFERROR(VLOOKUP($C120,[1]DatosLineas!$B$2:$H$500,7,FALSE),"")</f>
        <v>0</v>
      </c>
      <c r="K120" s="11">
        <f>SUM(E120:J120)</f>
        <v>152</v>
      </c>
      <c r="L120" s="12">
        <f>IFERROR(AVERAGEIF(E120:J120,"&gt;0"),"")</f>
        <v>76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8">
        <f t="shared" si="1"/>
        <v>118</v>
      </c>
      <c r="B121" s="9" t="s">
        <v>294</v>
      </c>
      <c r="C121" s="10" t="str">
        <f>IFERROR(VLOOKUP(B121,[1]DatosLineas!$A$2:$B$500,2,FALSE),"")</f>
        <v>Edith Villa Tabares</v>
      </c>
      <c r="D121" s="10" t="str">
        <f>IFERROR(VLOOKUP(C121,'[1]DATOS TORNEO'!$F$4:$G$503,2,FALSE),"")</f>
        <v>SECRETARIA DE EDUCACIÓN - ADMINISTRATIVOS SGP</v>
      </c>
      <c r="E121" s="11">
        <f>IFERROR(VLOOKUP($C121,[1]DatosLineas!$B$2:$H$500,2,FALSE),"")</f>
        <v>0</v>
      </c>
      <c r="F121" s="11">
        <f>IFERROR(VLOOKUP($C121,[1]DatosLineas!$B$2:$H$500,3,FALSE),"")</f>
        <v>0</v>
      </c>
      <c r="G121" s="11">
        <f>IFERROR(VLOOKUP($C121,[1]DatosLineas!$B$2:$H$500,4,FALSE),"")</f>
        <v>0</v>
      </c>
      <c r="H121" s="11">
        <f>IFERROR(VLOOKUP($C121,[1]DatosLineas!$B$2:$H$500,5,FALSE),"")</f>
        <v>0</v>
      </c>
      <c r="I121" s="11">
        <f>IFERROR(VLOOKUP($C121,[1]DatosLineas!$B$2:$H$500,6,FALSE),"")</f>
        <v>81</v>
      </c>
      <c r="J121" s="11">
        <f>IFERROR(VLOOKUP($C121,[1]DatosLineas!$B$2:$H$500,7,FALSE),"")</f>
        <v>67</v>
      </c>
      <c r="K121" s="11">
        <f>SUM(E121:J121)</f>
        <v>148</v>
      </c>
      <c r="L121" s="12">
        <f>IFERROR(AVERAGEIF(E121:J121,"&gt;0"),"")</f>
        <v>74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8">
        <f t="shared" si="1"/>
        <v>119</v>
      </c>
      <c r="B122" s="9" t="s">
        <v>295</v>
      </c>
      <c r="C122" s="10" t="str">
        <f>IFERROR(VLOOKUP(B122,[1]DatosLineas!$A$2:$B$500,2,FALSE),"")</f>
        <v>Astrid Lorena Velasquez Rodriguez</v>
      </c>
      <c r="D122" s="10" t="str">
        <f>IFERROR(VLOOKUP(C122,'[1]DATOS TORNEO'!$F$4:$G$503,2,FALSE),"")</f>
        <v>SECRETARIA DE MOVILIDAD</v>
      </c>
      <c r="E122" s="11">
        <f>IFERROR(VLOOKUP($C122,[1]DatosLineas!$B$2:$H$500,2,FALSE),"")</f>
        <v>78</v>
      </c>
      <c r="F122" s="11">
        <f>IFERROR(VLOOKUP($C122,[1]DatosLineas!$B$2:$H$500,3,FALSE),"")</f>
        <v>65</v>
      </c>
      <c r="G122" s="11">
        <f>IFERROR(VLOOKUP($C122,[1]DatosLineas!$B$2:$H$500,4,FALSE),"")</f>
        <v>0</v>
      </c>
      <c r="H122" s="11">
        <f>IFERROR(VLOOKUP($C122,[1]DatosLineas!$B$2:$H$500,5,FALSE),"")</f>
        <v>0</v>
      </c>
      <c r="I122" s="11">
        <f>IFERROR(VLOOKUP($C122,[1]DatosLineas!$B$2:$H$500,6,FALSE),"")</f>
        <v>0</v>
      </c>
      <c r="J122" s="11">
        <f>IFERROR(VLOOKUP($C122,[1]DatosLineas!$B$2:$H$500,7,FALSE),"")</f>
        <v>0</v>
      </c>
      <c r="K122" s="11">
        <f>SUM(E122:J122)</f>
        <v>143</v>
      </c>
      <c r="L122" s="12">
        <f>IFERROR(AVERAGEIF(E122:J122,"&gt;0"),"")</f>
        <v>71.5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8">
        <f t="shared" si="1"/>
        <v>120</v>
      </c>
      <c r="B123" s="9" t="s">
        <v>296</v>
      </c>
      <c r="C123" s="10" t="str">
        <f>IFERROR(VLOOKUP(B123,[1]DatosLineas!$A$2:$B$500,2,FALSE),"")</f>
        <v>Diana Paola Jaramillo Diaz</v>
      </c>
      <c r="D123" s="10" t="str">
        <f>IFERROR(VLOOKUP(C123,'[1]DATOS TORNEO'!$F$4:$G$503,2,FALSE),"")</f>
        <v>SECRETARIA DE GESTION HUMANA Y SERVICIO A LA CIUDADANIA</v>
      </c>
      <c r="E123" s="11">
        <f>IFERROR(VLOOKUP($C123,[1]DatosLineas!$B$2:$H$500,2,FALSE),"")</f>
        <v>0</v>
      </c>
      <c r="F123" s="11">
        <f>IFERROR(VLOOKUP($C123,[1]DatosLineas!$B$2:$H$500,3,FALSE),"")</f>
        <v>0</v>
      </c>
      <c r="G123" s="11">
        <f>IFERROR(VLOOKUP($C123,[1]DatosLineas!$B$2:$H$500,4,FALSE),"")</f>
        <v>0</v>
      </c>
      <c r="H123" s="11">
        <f>IFERROR(VLOOKUP($C123,[1]DatosLineas!$B$2:$H$500,5,FALSE),"")</f>
        <v>0</v>
      </c>
      <c r="I123" s="11">
        <f>IFERROR(VLOOKUP($C123,[1]DatosLineas!$B$2:$H$500,6,FALSE),"")</f>
        <v>79</v>
      </c>
      <c r="J123" s="11">
        <f>IFERROR(VLOOKUP($C123,[1]DatosLineas!$B$2:$H$500,7,FALSE),"")</f>
        <v>63</v>
      </c>
      <c r="K123" s="11">
        <f>SUM(E123:J123)</f>
        <v>142</v>
      </c>
      <c r="L123" s="12">
        <f>IFERROR(AVERAGEIF(E123:J123,"&gt;0"),"")</f>
        <v>71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8">
        <f t="shared" si="1"/>
        <v>121</v>
      </c>
      <c r="B124" s="9" t="s">
        <v>297</v>
      </c>
      <c r="C124" s="10" t="str">
        <f>IFERROR(VLOOKUP(B124,[1]DatosLineas!$A$2:$B$500,2,FALSE),"")</f>
        <v>Luz Stella Tabares Hincapie</v>
      </c>
      <c r="D124" s="10" t="str">
        <f>IFERROR(VLOOKUP(C124,'[1]DATOS TORNEO'!$F$4:$G$503,2,FALSE),"")</f>
        <v>SECRETARIA DE EDUCACION</v>
      </c>
      <c r="E124" s="11">
        <f>IFERROR(VLOOKUP($C124,[1]DatosLineas!$B$2:$H$500,2,FALSE),"")</f>
        <v>0</v>
      </c>
      <c r="F124" s="11">
        <f>IFERROR(VLOOKUP($C124,[1]DatosLineas!$B$2:$H$500,3,FALSE),"")</f>
        <v>0</v>
      </c>
      <c r="G124" s="11">
        <f>IFERROR(VLOOKUP($C124,[1]DatosLineas!$B$2:$H$500,4,FALSE),"")</f>
        <v>59</v>
      </c>
      <c r="H124" s="11">
        <f>IFERROR(VLOOKUP($C124,[1]DatosLineas!$B$2:$H$500,5,FALSE),"")</f>
        <v>82</v>
      </c>
      <c r="I124" s="11">
        <f>IFERROR(VLOOKUP($C124,[1]DatosLineas!$B$2:$H$500,6,FALSE),"")</f>
        <v>0</v>
      </c>
      <c r="J124" s="11">
        <f>IFERROR(VLOOKUP($C124,[1]DatosLineas!$B$2:$H$500,7,FALSE),"")</f>
        <v>0</v>
      </c>
      <c r="K124" s="11">
        <f>SUM(E124:J124)</f>
        <v>141</v>
      </c>
      <c r="L124" s="12">
        <f>IFERROR(AVERAGEIF(E124:J124,"&gt;0"),"")</f>
        <v>70.5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8">
        <f t="shared" si="1"/>
        <v>122</v>
      </c>
      <c r="B125" s="9" t="s">
        <v>298</v>
      </c>
      <c r="C125" s="10" t="str">
        <f>IFERROR(VLOOKUP(B125,[1]DatosLineas!$A$2:$B$500,2,FALSE),"")</f>
        <v>Alexandra Maria Restrepo Londoño</v>
      </c>
      <c r="D125" s="10" t="str">
        <f>IFERROR(VLOOKUP(C125,'[1]DATOS TORNEO'!$F$4:$G$503,2,FALSE),"")</f>
        <v>SECRETARIA DE GESTION Y CONTROL TERRITORIAL</v>
      </c>
      <c r="E125" s="11">
        <f>IFERROR(VLOOKUP($C125,[1]DatosLineas!$B$2:$H$500,2,FALSE),"")</f>
        <v>58</v>
      </c>
      <c r="F125" s="11">
        <f>IFERROR(VLOOKUP($C125,[1]DatosLineas!$B$2:$H$500,3,FALSE),"")</f>
        <v>82</v>
      </c>
      <c r="G125" s="11">
        <f>IFERROR(VLOOKUP($C125,[1]DatosLineas!$B$2:$H$500,4,FALSE),"")</f>
        <v>0</v>
      </c>
      <c r="H125" s="11">
        <f>IFERROR(VLOOKUP($C125,[1]DatosLineas!$B$2:$H$500,5,FALSE),"")</f>
        <v>0</v>
      </c>
      <c r="I125" s="11">
        <f>IFERROR(VLOOKUP($C125,[1]DatosLineas!$B$2:$H$500,6,FALSE),"")</f>
        <v>0</v>
      </c>
      <c r="J125" s="11">
        <f>IFERROR(VLOOKUP($C125,[1]DatosLineas!$B$2:$H$500,7,FALSE),"")</f>
        <v>0</v>
      </c>
      <c r="K125" s="11">
        <f>SUM(E125:J125)</f>
        <v>140</v>
      </c>
      <c r="L125" s="12">
        <f>IFERROR(AVERAGEIF(E125:J125,"&gt;0"),"")</f>
        <v>70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8">
        <f t="shared" si="1"/>
        <v>123</v>
      </c>
      <c r="B126" s="9" t="s">
        <v>299</v>
      </c>
      <c r="C126" s="10" t="str">
        <f>IFERROR(VLOOKUP(B126,[1]DatosLineas!$A$2:$B$500,2,FALSE),"")</f>
        <v>Franci Yazmin Turriago Sanchez</v>
      </c>
      <c r="D126" s="10" t="str">
        <f>IFERROR(VLOOKUP(C126,'[1]DATOS TORNEO'!$F$4:$G$503,2,FALSE),"")</f>
        <v>SECRETARIA DE PARTICIPACION CIUDADANA</v>
      </c>
      <c r="E126" s="11">
        <f>IFERROR(VLOOKUP($C126,[1]DatosLineas!$B$2:$H$500,2,FALSE),"")</f>
        <v>73</v>
      </c>
      <c r="F126" s="11">
        <f>IFERROR(VLOOKUP($C126,[1]DatosLineas!$B$2:$H$500,3,FALSE),"")</f>
        <v>67</v>
      </c>
      <c r="G126" s="11">
        <f>IFERROR(VLOOKUP($C126,[1]DatosLineas!$B$2:$H$500,4,FALSE),"")</f>
        <v>0</v>
      </c>
      <c r="H126" s="11">
        <f>IFERROR(VLOOKUP($C126,[1]DatosLineas!$B$2:$H$500,5,FALSE),"")</f>
        <v>0</v>
      </c>
      <c r="I126" s="11">
        <f>IFERROR(VLOOKUP($C126,[1]DatosLineas!$B$2:$H$500,6,FALSE),"")</f>
        <v>0</v>
      </c>
      <c r="J126" s="11">
        <f>IFERROR(VLOOKUP($C126,[1]DatosLineas!$B$2:$H$500,7,FALSE),"")</f>
        <v>0</v>
      </c>
      <c r="K126" s="11">
        <f>SUM(E126:J126)</f>
        <v>140</v>
      </c>
      <c r="L126" s="12">
        <f>IFERROR(AVERAGEIF(E126:J126,"&gt;0"),"")</f>
        <v>70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8">
        <f t="shared" si="1"/>
        <v>124</v>
      </c>
      <c r="B127" s="9" t="s">
        <v>300</v>
      </c>
      <c r="C127" s="10" t="str">
        <f>IFERROR(VLOOKUP(B127,[1]DatosLineas!$A$2:$B$500,2,FALSE),"")</f>
        <v>Sandra Cristina Ramirez Rodriguez</v>
      </c>
      <c r="D127" s="10" t="str">
        <f>IFERROR(VLOOKUP(C127,'[1]DATOS TORNEO'!$F$4:$G$503,2,FALSE),"")</f>
        <v>SECRETARIA DE MOVILIDAD</v>
      </c>
      <c r="E127" s="11">
        <f>IFERROR(VLOOKUP($C127,[1]DatosLineas!$B$2:$H$500,2,FALSE),"")</f>
        <v>67</v>
      </c>
      <c r="F127" s="11">
        <f>IFERROR(VLOOKUP($C127,[1]DatosLineas!$B$2:$H$500,3,FALSE),"")</f>
        <v>70</v>
      </c>
      <c r="G127" s="11">
        <f>IFERROR(VLOOKUP($C127,[1]DatosLineas!$B$2:$H$500,4,FALSE),"")</f>
        <v>0</v>
      </c>
      <c r="H127" s="11">
        <f>IFERROR(VLOOKUP($C127,[1]DatosLineas!$B$2:$H$500,5,FALSE),"")</f>
        <v>0</v>
      </c>
      <c r="I127" s="11">
        <f>IFERROR(VLOOKUP($C127,[1]DatosLineas!$B$2:$H$500,6,FALSE),"")</f>
        <v>0</v>
      </c>
      <c r="J127" s="11">
        <f>IFERROR(VLOOKUP($C127,[1]DatosLineas!$B$2:$H$500,7,FALSE),"")</f>
        <v>0</v>
      </c>
      <c r="K127" s="11">
        <f>SUM(E127:J127)</f>
        <v>137</v>
      </c>
      <c r="L127" s="12">
        <f>IFERROR(AVERAGEIF(E127:J127,"&gt;0"),"")</f>
        <v>68.5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8">
        <f t="shared" si="1"/>
        <v>125</v>
      </c>
      <c r="B128" s="9" t="s">
        <v>301</v>
      </c>
      <c r="C128" s="10" t="str">
        <f>IFERROR(VLOOKUP(B128,[1]DatosLineas!$A$2:$B$500,2,FALSE),"")</f>
        <v>Angela Cadavid Parra</v>
      </c>
      <c r="D128" s="10" t="str">
        <f>IFERROR(VLOOKUP(C128,'[1]DATOS TORNEO'!$F$4:$G$503,2,FALSE),"")</f>
        <v>SECRETARIA DE INFRAESTRUCTURA FISICA</v>
      </c>
      <c r="E128" s="11">
        <f>IFERROR(VLOOKUP($C128,[1]DatosLineas!$B$2:$H$500,2,FALSE),"")</f>
        <v>69</v>
      </c>
      <c r="F128" s="11">
        <f>IFERROR(VLOOKUP($C128,[1]DatosLineas!$B$2:$H$500,3,FALSE),"")</f>
        <v>59</v>
      </c>
      <c r="G128" s="11">
        <f>IFERROR(VLOOKUP($C128,[1]DatosLineas!$B$2:$H$500,4,FALSE),"")</f>
        <v>0</v>
      </c>
      <c r="H128" s="11">
        <f>IFERROR(VLOOKUP($C128,[1]DatosLineas!$B$2:$H$500,5,FALSE),"")</f>
        <v>0</v>
      </c>
      <c r="I128" s="11">
        <f>IFERROR(VLOOKUP($C128,[1]DatosLineas!$B$2:$H$500,6,FALSE),"")</f>
        <v>0</v>
      </c>
      <c r="J128" s="11">
        <f>IFERROR(VLOOKUP($C128,[1]DatosLineas!$B$2:$H$500,7,FALSE),"")</f>
        <v>0</v>
      </c>
      <c r="K128" s="11">
        <f>SUM(E128:J128)</f>
        <v>128</v>
      </c>
      <c r="L128" s="12">
        <f>IFERROR(AVERAGEIF(E128:J128,"&gt;0"),"")</f>
        <v>64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8">
        <f t="shared" si="1"/>
        <v>126</v>
      </c>
      <c r="B129" s="9" t="s">
        <v>302</v>
      </c>
      <c r="C129" s="10" t="str">
        <f>IFERROR(VLOOKUP(B129,[1]DatosLineas!$A$2:$B$500,2,FALSE),"")</f>
        <v>Carolina Piza Torres</v>
      </c>
      <c r="D129" s="10" t="str">
        <f>IFERROR(VLOOKUP(C129,'[1]DATOS TORNEO'!$F$4:$G$503,2,FALSE),"")</f>
        <v>SECRETARIA DEL MEDIO AMBIENTE</v>
      </c>
      <c r="E129" s="11">
        <f>IFERROR(VLOOKUP($C129,[1]DatosLineas!$B$2:$H$500,2,FALSE),"")</f>
        <v>0</v>
      </c>
      <c r="F129" s="11">
        <f>IFERROR(VLOOKUP($C129,[1]DatosLineas!$B$2:$H$500,3,FALSE),"")</f>
        <v>0</v>
      </c>
      <c r="G129" s="11">
        <f>IFERROR(VLOOKUP($C129,[1]DatosLineas!$B$2:$H$500,4,FALSE),"")</f>
        <v>71</v>
      </c>
      <c r="H129" s="11">
        <f>IFERROR(VLOOKUP($C129,[1]DatosLineas!$B$2:$H$500,5,FALSE),"")</f>
        <v>53</v>
      </c>
      <c r="I129" s="11">
        <f>IFERROR(VLOOKUP($C129,[1]DatosLineas!$B$2:$H$500,6,FALSE),"")</f>
        <v>0</v>
      </c>
      <c r="J129" s="11">
        <f>IFERROR(VLOOKUP($C129,[1]DatosLineas!$B$2:$H$500,7,FALSE),"")</f>
        <v>0</v>
      </c>
      <c r="K129" s="11">
        <f>SUM(E129:J129)</f>
        <v>124</v>
      </c>
      <c r="L129" s="12">
        <f>IFERROR(AVERAGEIF(E129:J129,"&gt;0"),"")</f>
        <v>62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8">
        <f t="shared" si="1"/>
        <v>127</v>
      </c>
      <c r="B130" s="9" t="s">
        <v>303</v>
      </c>
      <c r="C130" s="10" t="str">
        <f>IFERROR(VLOOKUP(B130,[1]DatosLineas!$A$2:$B$500,2,FALSE),"")</f>
        <v>Dora Lucia Muñoz Valencia</v>
      </c>
      <c r="D130" s="10" t="str">
        <f>IFERROR(VLOOKUP(C130,'[1]DATOS TORNEO'!$F$4:$G$503,2,FALSE),"")</f>
        <v>SECRETARIA DE HACIENDA</v>
      </c>
      <c r="E130" s="11">
        <f>IFERROR(VLOOKUP($C130,[1]DatosLineas!$B$2:$H$500,2,FALSE),"")</f>
        <v>0</v>
      </c>
      <c r="F130" s="11">
        <f>IFERROR(VLOOKUP($C130,[1]DatosLineas!$B$2:$H$500,3,FALSE),"")</f>
        <v>0</v>
      </c>
      <c r="G130" s="11">
        <f>IFERROR(VLOOKUP($C130,[1]DatosLineas!$B$2:$H$500,4,FALSE),"")</f>
        <v>69</v>
      </c>
      <c r="H130" s="11">
        <f>IFERROR(VLOOKUP($C130,[1]DatosLineas!$B$2:$H$500,5,FALSE),"")</f>
        <v>52</v>
      </c>
      <c r="I130" s="11">
        <f>IFERROR(VLOOKUP($C130,[1]DatosLineas!$B$2:$H$500,6,FALSE),"")</f>
        <v>0</v>
      </c>
      <c r="J130" s="11">
        <f>IFERROR(VLOOKUP($C130,[1]DatosLineas!$B$2:$H$500,7,FALSE),"")</f>
        <v>0</v>
      </c>
      <c r="K130" s="11">
        <f>SUM(E130:J130)</f>
        <v>121</v>
      </c>
      <c r="L130" s="12">
        <f>IFERROR(AVERAGEIF(E130:J130,"&gt;0"),"")</f>
        <v>60.5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8">
        <f t="shared" si="1"/>
        <v>128</v>
      </c>
      <c r="B131" s="9" t="s">
        <v>304</v>
      </c>
      <c r="C131" s="10" t="str">
        <f>IFERROR(VLOOKUP(B131,[1]DatosLineas!$A$2:$B$500,2,FALSE),"")</f>
        <v>Isabel Cristina Sanchez Velez</v>
      </c>
      <c r="D131" s="10" t="str">
        <f>IFERROR(VLOOKUP(C131,'[1]DATOS TORNEO'!$F$4:$G$503,2,FALSE),"")</f>
        <v>SECRETARIA DE GESTION HUMANA Y SERVICIO A LA CIUDADANIA</v>
      </c>
      <c r="E131" s="11">
        <f>IFERROR(VLOOKUP($C131,[1]DatosLineas!$B$2:$H$500,2,FALSE),"")</f>
        <v>0</v>
      </c>
      <c r="F131" s="11">
        <f>IFERROR(VLOOKUP($C131,[1]DatosLineas!$B$2:$H$500,3,FALSE),"")</f>
        <v>0</v>
      </c>
      <c r="G131" s="11">
        <f>IFERROR(VLOOKUP($C131,[1]DatosLineas!$B$2:$H$500,4,FALSE),"")</f>
        <v>0</v>
      </c>
      <c r="H131" s="11">
        <f>IFERROR(VLOOKUP($C131,[1]DatosLineas!$B$2:$H$500,5,FALSE),"")</f>
        <v>0</v>
      </c>
      <c r="I131" s="11">
        <f>IFERROR(VLOOKUP($C131,[1]DatosLineas!$B$2:$H$500,6,FALSE),"")</f>
        <v>39</v>
      </c>
      <c r="J131" s="11">
        <f>IFERROR(VLOOKUP($C131,[1]DatosLineas!$B$2:$H$500,7,FALSE),"")</f>
        <v>70</v>
      </c>
      <c r="K131" s="11">
        <f>SUM(E131:J131)</f>
        <v>109</v>
      </c>
      <c r="L131" s="12">
        <f>IFERROR(AVERAGEIF(E131:J131,"&gt;0"),"")</f>
        <v>54.5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8">
        <f t="shared" si="1"/>
        <v>129</v>
      </c>
      <c r="B132" s="9" t="s">
        <v>305</v>
      </c>
      <c r="C132" s="10" t="str">
        <f>IFERROR(VLOOKUP(B132,[1]DatosLineas!$A$2:$B$500,2,FALSE),"")</f>
        <v>Natali Suarez Restrepo</v>
      </c>
      <c r="D132" s="10" t="str">
        <f>IFERROR(VLOOKUP(C132,'[1]DATOS TORNEO'!$F$4:$G$503,2,FALSE),"")</f>
        <v>SECRETARIA DE MOVILIDAD</v>
      </c>
      <c r="E132" s="11">
        <f>IFERROR(VLOOKUP($C132,[1]DatosLineas!$B$2:$H$500,2,FALSE),"")</f>
        <v>64</v>
      </c>
      <c r="F132" s="11">
        <f>IFERROR(VLOOKUP($C132,[1]DatosLineas!$B$2:$H$500,3,FALSE),"")</f>
        <v>38</v>
      </c>
      <c r="G132" s="11">
        <f>IFERROR(VLOOKUP($C132,[1]DatosLineas!$B$2:$H$500,4,FALSE),"")</f>
        <v>0</v>
      </c>
      <c r="H132" s="11">
        <f>IFERROR(VLOOKUP($C132,[1]DatosLineas!$B$2:$H$500,5,FALSE),"")</f>
        <v>0</v>
      </c>
      <c r="I132" s="11">
        <f>IFERROR(VLOOKUP($C132,[1]DatosLineas!$B$2:$H$500,6,FALSE),"")</f>
        <v>0</v>
      </c>
      <c r="J132" s="11">
        <f>IFERROR(VLOOKUP($C132,[1]DatosLineas!$B$2:$H$500,7,FALSE),"")</f>
        <v>0</v>
      </c>
      <c r="K132" s="11">
        <f>SUM(E132:J132)</f>
        <v>102</v>
      </c>
      <c r="L132" s="12">
        <f>IFERROR(AVERAGEIF(E132:J132,"&gt;0"),"")</f>
        <v>51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8">
        <f t="shared" si="1"/>
        <v>130</v>
      </c>
      <c r="B133" s="9" t="s">
        <v>306</v>
      </c>
      <c r="C133" s="10" t="str">
        <f>IFERROR(VLOOKUP(B133,[1]DatosLineas!$A$2:$B$500,2,FALSE),"")</f>
        <v>Catalina Andrea Mejia Zapata</v>
      </c>
      <c r="D133" s="10" t="str">
        <f>IFERROR(VLOOKUP(C133,'[1]DATOS TORNEO'!$F$4:$G$503,2,FALSE),"")</f>
        <v>SECRETARIA DE MOVILIDAD</v>
      </c>
      <c r="E133" s="11">
        <f>IFERROR(VLOOKUP($C133,[1]DatosLineas!$B$2:$H$500,2,FALSE),"")</f>
        <v>0</v>
      </c>
      <c r="F133" s="11">
        <f>IFERROR(VLOOKUP($C133,[1]DatosLineas!$B$2:$H$500,3,FALSE),"")</f>
        <v>0</v>
      </c>
      <c r="G133" s="11">
        <f>IFERROR(VLOOKUP($C133,[1]DatosLineas!$B$2:$H$500,4,FALSE),"")</f>
        <v>60</v>
      </c>
      <c r="H133" s="11">
        <f>IFERROR(VLOOKUP($C133,[1]DatosLineas!$B$2:$H$500,5,FALSE),"")</f>
        <v>0</v>
      </c>
      <c r="I133" s="11">
        <f>IFERROR(VLOOKUP($C133,[1]DatosLineas!$B$2:$H$500,6,FALSE),"")</f>
        <v>0</v>
      </c>
      <c r="J133" s="11">
        <f>IFERROR(VLOOKUP($C133,[1]DatosLineas!$B$2:$H$500,7,FALSE),"")</f>
        <v>0</v>
      </c>
      <c r="K133" s="11">
        <f>SUM(E133:J133)</f>
        <v>60</v>
      </c>
      <c r="L133" s="12">
        <f>IFERROR(AVERAGEIF(E133:J133,"&gt;0"),"")</f>
        <v>60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8">
        <f t="shared" ref="A134:A193" si="2">+A133+1</f>
        <v>131</v>
      </c>
      <c r="B134" s="9" t="s">
        <v>307</v>
      </c>
      <c r="C134" s="10" t="str">
        <f>IFERROR(VLOOKUP(B134,[1]DatosLineas!$A$2:$B$500,2,FALSE),"")</f>
        <v>Liliana Maria Ramirez Jaramillo</v>
      </c>
      <c r="D134" s="10" t="str">
        <f>IFERROR(VLOOKUP(C134,'[1]DATOS TORNEO'!$F$4:$G$503,2,FALSE),"")</f>
        <v>ALCALDIA</v>
      </c>
      <c r="E134" s="11">
        <f>IFERROR(VLOOKUP($C134,[1]DatosLineas!$B$2:$H$500,2,FALSE),"")</f>
        <v>0</v>
      </c>
      <c r="F134" s="11">
        <f>IFERROR(VLOOKUP($C134,[1]DatosLineas!$B$2:$H$500,3,FALSE),"")</f>
        <v>0</v>
      </c>
      <c r="G134" s="11">
        <f>IFERROR(VLOOKUP($C134,[1]DatosLineas!$B$2:$H$500,4,FALSE),"")</f>
        <v>0</v>
      </c>
      <c r="H134" s="11">
        <f>IFERROR(VLOOKUP($C134,[1]DatosLineas!$B$2:$H$500,5,FALSE),"")</f>
        <v>0</v>
      </c>
      <c r="I134" s="11">
        <f>IFERROR(VLOOKUP($C134,[1]DatosLineas!$B$2:$H$500,6,FALSE),"")</f>
        <v>0</v>
      </c>
      <c r="J134" s="11">
        <f>IFERROR(VLOOKUP($C134,[1]DatosLineas!$B$2:$H$500,7,FALSE),"")</f>
        <v>0</v>
      </c>
      <c r="K134" s="11">
        <f>SUM(E134:J134)</f>
        <v>0</v>
      </c>
      <c r="L134" s="12" t="str">
        <f>IFERROR(AVERAGEIF(E134:J134,"&gt;0"),"")</f>
        <v/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8">
        <f t="shared" si="2"/>
        <v>132</v>
      </c>
      <c r="B135" s="9" t="s">
        <v>308</v>
      </c>
      <c r="C135" s="10" t="str">
        <f>IFERROR(VLOOKUP(B135,[1]DatosLineas!$A$2:$B$500,2,FALSE),"")</f>
        <v>Olga Patricia Llano Obando</v>
      </c>
      <c r="D135" s="10" t="str">
        <f>IFERROR(VLOOKUP(C135,'[1]DATOS TORNEO'!$F$4:$G$503,2,FALSE),"")</f>
        <v>ALCALDIA</v>
      </c>
      <c r="E135" s="11">
        <f>IFERROR(VLOOKUP($C135,[1]DatosLineas!$B$2:$H$500,2,FALSE),"")</f>
        <v>0</v>
      </c>
      <c r="F135" s="11">
        <f>IFERROR(VLOOKUP($C135,[1]DatosLineas!$B$2:$H$500,3,FALSE),"")</f>
        <v>0</v>
      </c>
      <c r="G135" s="11">
        <f>IFERROR(VLOOKUP($C135,[1]DatosLineas!$B$2:$H$500,4,FALSE),"")</f>
        <v>0</v>
      </c>
      <c r="H135" s="11">
        <f>IFERROR(VLOOKUP($C135,[1]DatosLineas!$B$2:$H$500,5,FALSE),"")</f>
        <v>0</v>
      </c>
      <c r="I135" s="11">
        <f>IFERROR(VLOOKUP($C135,[1]DatosLineas!$B$2:$H$500,6,FALSE),"")</f>
        <v>0</v>
      </c>
      <c r="J135" s="11">
        <f>IFERROR(VLOOKUP($C135,[1]DatosLineas!$B$2:$H$500,7,FALSE),"")</f>
        <v>0</v>
      </c>
      <c r="K135" s="11">
        <f>SUM(E135:J135)</f>
        <v>0</v>
      </c>
      <c r="L135" s="12" t="str">
        <f>IFERROR(AVERAGEIF(E135:J135,"&gt;0"),"")</f>
        <v/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8">
        <f t="shared" si="2"/>
        <v>133</v>
      </c>
      <c r="B136" s="9" t="s">
        <v>309</v>
      </c>
      <c r="C136" s="10" t="str">
        <f>IFERROR(VLOOKUP(B136,[1]DatosLineas!$A$2:$B$500,2,FALSE),"")</f>
        <v>Nathalia Ospina Vasquez</v>
      </c>
      <c r="D136" s="10" t="str">
        <f>IFERROR(VLOOKUP(C136,'[1]DATOS TORNEO'!$F$4:$G$503,2,FALSE),"")</f>
        <v>ALCALDIA</v>
      </c>
      <c r="E136" s="11">
        <f>IFERROR(VLOOKUP($C136,[1]DatosLineas!$B$2:$H$500,2,FALSE),"")</f>
        <v>0</v>
      </c>
      <c r="F136" s="11">
        <f>IFERROR(VLOOKUP($C136,[1]DatosLineas!$B$2:$H$500,3,FALSE),"")</f>
        <v>0</v>
      </c>
      <c r="G136" s="11">
        <f>IFERROR(VLOOKUP($C136,[1]DatosLineas!$B$2:$H$500,4,FALSE),"")</f>
        <v>0</v>
      </c>
      <c r="H136" s="11">
        <f>IFERROR(VLOOKUP($C136,[1]DatosLineas!$B$2:$H$500,5,FALSE),"")</f>
        <v>0</v>
      </c>
      <c r="I136" s="11">
        <f>IFERROR(VLOOKUP($C136,[1]DatosLineas!$B$2:$H$500,6,FALSE),"")</f>
        <v>0</v>
      </c>
      <c r="J136" s="11">
        <f>IFERROR(VLOOKUP($C136,[1]DatosLineas!$B$2:$H$500,7,FALSE),"")</f>
        <v>0</v>
      </c>
      <c r="K136" s="11">
        <f>SUM(E136:J136)</f>
        <v>0</v>
      </c>
      <c r="L136" s="12" t="str">
        <f>IFERROR(AVERAGEIF(E136:J136,"&gt;0"),"")</f>
        <v/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8">
        <f t="shared" si="2"/>
        <v>134</v>
      </c>
      <c r="B137" s="9" t="s">
        <v>310</v>
      </c>
      <c r="C137" s="10" t="str">
        <f>IFERROR(VLOOKUP(B137,[1]DatosLineas!$A$2:$B$500,2,FALSE),"")</f>
        <v>Erika Bustamante Monsalve</v>
      </c>
      <c r="D137" s="10" t="str">
        <f>IFERROR(VLOOKUP(C137,'[1]DATOS TORNEO'!$F$4:$G$503,2,FALSE),"")</f>
        <v>DEPARTAMENTO ADMINISTRATIVO DE PLANEACION</v>
      </c>
      <c r="E137" s="11">
        <f>IFERROR(VLOOKUP($C137,[1]DatosLineas!$B$2:$H$500,2,FALSE),"")</f>
        <v>0</v>
      </c>
      <c r="F137" s="11">
        <f>IFERROR(VLOOKUP($C137,[1]DatosLineas!$B$2:$H$500,3,FALSE),"")</f>
        <v>0</v>
      </c>
      <c r="G137" s="11">
        <f>IFERROR(VLOOKUP($C137,[1]DatosLineas!$B$2:$H$500,4,FALSE),"")</f>
        <v>0</v>
      </c>
      <c r="H137" s="11">
        <f>IFERROR(VLOOKUP($C137,[1]DatosLineas!$B$2:$H$500,5,FALSE),"")</f>
        <v>0</v>
      </c>
      <c r="I137" s="11">
        <f>IFERROR(VLOOKUP($C137,[1]DatosLineas!$B$2:$H$500,6,FALSE),"")</f>
        <v>0</v>
      </c>
      <c r="J137" s="11">
        <f>IFERROR(VLOOKUP($C137,[1]DatosLineas!$B$2:$H$500,7,FALSE),"")</f>
        <v>0</v>
      </c>
      <c r="K137" s="11">
        <f>SUM(E137:J137)</f>
        <v>0</v>
      </c>
      <c r="L137" s="12" t="str">
        <f>IFERROR(AVERAGEIF(E137:J137,"&gt;0"),"")</f>
        <v/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8">
        <f t="shared" si="2"/>
        <v>135</v>
      </c>
      <c r="B138" s="9" t="s">
        <v>311</v>
      </c>
      <c r="C138" s="10" t="str">
        <f>IFERROR(VLOOKUP(B138,[1]DatosLineas!$A$2:$B$500,2,FALSE),"")</f>
        <v>Luz Eneida Florez Mesa</v>
      </c>
      <c r="D138" s="10" t="str">
        <f>IFERROR(VLOOKUP(C138,'[1]DATOS TORNEO'!$F$4:$G$503,2,FALSE),"")</f>
        <v>DEPARTAMENTO ADMINISTRATIVO DE PLANEACION</v>
      </c>
      <c r="E138" s="11">
        <f>IFERROR(VLOOKUP($C138,[1]DatosLineas!$B$2:$H$500,2,FALSE),"")</f>
        <v>0</v>
      </c>
      <c r="F138" s="11">
        <f>IFERROR(VLOOKUP($C138,[1]DatosLineas!$B$2:$H$500,3,FALSE),"")</f>
        <v>0</v>
      </c>
      <c r="G138" s="11">
        <f>IFERROR(VLOOKUP($C138,[1]DatosLineas!$B$2:$H$500,4,FALSE),"")</f>
        <v>0</v>
      </c>
      <c r="H138" s="11">
        <f>IFERROR(VLOOKUP($C138,[1]DatosLineas!$B$2:$H$500,5,FALSE),"")</f>
        <v>0</v>
      </c>
      <c r="I138" s="11">
        <f>IFERROR(VLOOKUP($C138,[1]DatosLineas!$B$2:$H$500,6,FALSE),"")</f>
        <v>0</v>
      </c>
      <c r="J138" s="11">
        <f>IFERROR(VLOOKUP($C138,[1]DatosLineas!$B$2:$H$500,7,FALSE),"")</f>
        <v>0</v>
      </c>
      <c r="K138" s="11">
        <f>SUM(E138:J138)</f>
        <v>0</v>
      </c>
      <c r="L138" s="12" t="str">
        <f>IFERROR(AVERAGEIF(E138:J138,"&gt;0"),"")</f>
        <v/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8">
        <f t="shared" si="2"/>
        <v>136</v>
      </c>
      <c r="B139" s="9" t="s">
        <v>312</v>
      </c>
      <c r="C139" s="10" t="str">
        <f>IFERROR(VLOOKUP(B139,[1]DatosLineas!$A$2:$B$500,2,FALSE),"")</f>
        <v>Gladys E Garcia</v>
      </c>
      <c r="D139" s="10" t="str">
        <f>IFERROR(VLOOKUP(C139,'[1]DATOS TORNEO'!$F$4:$G$503,2,FALSE),"")</f>
        <v>JUBILADO</v>
      </c>
      <c r="E139" s="11">
        <f>IFERROR(VLOOKUP($C139,[1]DatosLineas!$B$2:$H$500,2,FALSE),"")</f>
        <v>0</v>
      </c>
      <c r="F139" s="11">
        <f>IFERROR(VLOOKUP($C139,[1]DatosLineas!$B$2:$H$500,3,FALSE),"")</f>
        <v>0</v>
      </c>
      <c r="G139" s="11">
        <f>IFERROR(VLOOKUP($C139,[1]DatosLineas!$B$2:$H$500,4,FALSE),"")</f>
        <v>0</v>
      </c>
      <c r="H139" s="11">
        <f>IFERROR(VLOOKUP($C139,[1]DatosLineas!$B$2:$H$500,5,FALSE),"")</f>
        <v>0</v>
      </c>
      <c r="I139" s="11">
        <f>IFERROR(VLOOKUP($C139,[1]DatosLineas!$B$2:$H$500,6,FALSE),"")</f>
        <v>0</v>
      </c>
      <c r="J139" s="11">
        <f>IFERROR(VLOOKUP($C139,[1]DatosLineas!$B$2:$H$500,7,FALSE),"")</f>
        <v>0</v>
      </c>
      <c r="K139" s="11">
        <f>SUM(E139:J139)</f>
        <v>0</v>
      </c>
      <c r="L139" s="12" t="str">
        <f>IFERROR(AVERAGEIF(E139:J139,"&gt;0"),"")</f>
        <v/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8">
        <f t="shared" si="2"/>
        <v>137</v>
      </c>
      <c r="B140" s="9" t="s">
        <v>313</v>
      </c>
      <c r="C140" s="10" t="str">
        <f>IFERROR(VLOOKUP(B140,[1]DatosLineas!$A$2:$B$500,2,FALSE),"")</f>
        <v>Maria Greisy Cariney Moreno Rua</v>
      </c>
      <c r="D140" s="10" t="str">
        <f>IFERROR(VLOOKUP(C140,'[1]DATOS TORNEO'!$F$4:$G$503,2,FALSE),"")</f>
        <v>SECRETARIA DE COMUNICACIONES</v>
      </c>
      <c r="E140" s="11">
        <f>IFERROR(VLOOKUP($C140,[1]DatosLineas!$B$2:$H$500,2,FALSE),"")</f>
        <v>0</v>
      </c>
      <c r="F140" s="11">
        <f>IFERROR(VLOOKUP($C140,[1]DatosLineas!$B$2:$H$500,3,FALSE),"")</f>
        <v>0</v>
      </c>
      <c r="G140" s="11">
        <f>IFERROR(VLOOKUP($C140,[1]DatosLineas!$B$2:$H$500,4,FALSE),"")</f>
        <v>0</v>
      </c>
      <c r="H140" s="11">
        <f>IFERROR(VLOOKUP($C140,[1]DatosLineas!$B$2:$H$500,5,FALSE),"")</f>
        <v>0</v>
      </c>
      <c r="I140" s="11">
        <f>IFERROR(VLOOKUP($C140,[1]DatosLineas!$B$2:$H$500,6,FALSE),"")</f>
        <v>0</v>
      </c>
      <c r="J140" s="11">
        <f>IFERROR(VLOOKUP($C140,[1]DatosLineas!$B$2:$H$500,7,FALSE),"")</f>
        <v>0</v>
      </c>
      <c r="K140" s="11">
        <f>SUM(E140:J140)</f>
        <v>0</v>
      </c>
      <c r="L140" s="12" t="str">
        <f>IFERROR(AVERAGEIF(E140:J140,"&gt;0"),"")</f>
        <v/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8">
        <f t="shared" si="2"/>
        <v>138</v>
      </c>
      <c r="B141" s="9" t="s">
        <v>314</v>
      </c>
      <c r="C141" s="10" t="str">
        <f>IFERROR(VLOOKUP(B141,[1]DatosLineas!$A$2:$B$500,2,FALSE),"")</f>
        <v>Jaqueline Medrano Montoya</v>
      </c>
      <c r="D141" s="10" t="str">
        <f>IFERROR(VLOOKUP(C141,'[1]DATOS TORNEO'!$F$4:$G$503,2,FALSE),"")</f>
        <v>SECRETARIA DE COMUNICACIONES</v>
      </c>
      <c r="E141" s="11">
        <f>IFERROR(VLOOKUP($C141,[1]DatosLineas!$B$2:$H$500,2,FALSE),"")</f>
        <v>0</v>
      </c>
      <c r="F141" s="11">
        <f>IFERROR(VLOOKUP($C141,[1]DatosLineas!$B$2:$H$500,3,FALSE),"")</f>
        <v>0</v>
      </c>
      <c r="G141" s="11">
        <f>IFERROR(VLOOKUP($C141,[1]DatosLineas!$B$2:$H$500,4,FALSE),"")</f>
        <v>0</v>
      </c>
      <c r="H141" s="11">
        <f>IFERROR(VLOOKUP($C141,[1]DatosLineas!$B$2:$H$500,5,FALSE),"")</f>
        <v>0</v>
      </c>
      <c r="I141" s="11">
        <f>IFERROR(VLOOKUP($C141,[1]DatosLineas!$B$2:$H$500,6,FALSE),"")</f>
        <v>0</v>
      </c>
      <c r="J141" s="11">
        <f>IFERROR(VLOOKUP($C141,[1]DatosLineas!$B$2:$H$500,7,FALSE),"")</f>
        <v>0</v>
      </c>
      <c r="K141" s="11">
        <f>SUM(E141:J141)</f>
        <v>0</v>
      </c>
      <c r="L141" s="12" t="str">
        <f>IFERROR(AVERAGEIF(E141:J141,"&gt;0"),"")</f>
        <v/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8">
        <f t="shared" si="2"/>
        <v>139</v>
      </c>
      <c r="B142" s="9" t="s">
        <v>315</v>
      </c>
      <c r="C142" s="10" t="str">
        <f>IFERROR(VLOOKUP(B142,[1]DatosLineas!$A$2:$B$500,2,FALSE),"")</f>
        <v>Monica Abigail Mosquera Galvez</v>
      </c>
      <c r="D142" s="10" t="str">
        <f>IFERROR(VLOOKUP(C142,'[1]DATOS TORNEO'!$F$4:$G$503,2,FALSE),"")</f>
        <v>SECRETARIA DE COMUNICACIONES</v>
      </c>
      <c r="E142" s="11">
        <f>IFERROR(VLOOKUP($C142,[1]DatosLineas!$B$2:$H$500,2,FALSE),"")</f>
        <v>0</v>
      </c>
      <c r="F142" s="11">
        <f>IFERROR(VLOOKUP($C142,[1]DatosLineas!$B$2:$H$500,3,FALSE),"")</f>
        <v>0</v>
      </c>
      <c r="G142" s="11">
        <f>IFERROR(VLOOKUP($C142,[1]DatosLineas!$B$2:$H$500,4,FALSE),"")</f>
        <v>0</v>
      </c>
      <c r="H142" s="11">
        <f>IFERROR(VLOOKUP($C142,[1]DatosLineas!$B$2:$H$500,5,FALSE),"")</f>
        <v>0</v>
      </c>
      <c r="I142" s="11">
        <f>IFERROR(VLOOKUP($C142,[1]DatosLineas!$B$2:$H$500,6,FALSE),"")</f>
        <v>0</v>
      </c>
      <c r="J142" s="11">
        <f>IFERROR(VLOOKUP($C142,[1]DatosLineas!$B$2:$H$500,7,FALSE),"")</f>
        <v>0</v>
      </c>
      <c r="K142" s="11">
        <f>SUM(E142:J142)</f>
        <v>0</v>
      </c>
      <c r="L142" s="12" t="str">
        <f>IFERROR(AVERAGEIF(E142:J142,"&gt;0"),"")</f>
        <v/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8">
        <f t="shared" si="2"/>
        <v>140</v>
      </c>
      <c r="B143" s="9" t="s">
        <v>316</v>
      </c>
      <c r="C143" s="10" t="str">
        <f>IFERROR(VLOOKUP(B143,[1]DatosLineas!$A$2:$B$500,2,FALSE),"")</f>
        <v>Claudia Janeth Valencia Mejia</v>
      </c>
      <c r="D143" s="10" t="str">
        <f>IFERROR(VLOOKUP(C143,'[1]DATOS TORNEO'!$F$4:$G$503,2,FALSE),"")</f>
        <v>SECRETARIA DE EDUCACION</v>
      </c>
      <c r="E143" s="11">
        <f>IFERROR(VLOOKUP($C143,[1]DatosLineas!$B$2:$H$500,2,FALSE),"")</f>
        <v>0</v>
      </c>
      <c r="F143" s="11">
        <f>IFERROR(VLOOKUP($C143,[1]DatosLineas!$B$2:$H$500,3,FALSE),"")</f>
        <v>0</v>
      </c>
      <c r="G143" s="11">
        <f>IFERROR(VLOOKUP($C143,[1]DatosLineas!$B$2:$H$500,4,FALSE),"")</f>
        <v>0</v>
      </c>
      <c r="H143" s="11">
        <f>IFERROR(VLOOKUP($C143,[1]DatosLineas!$B$2:$H$500,5,FALSE),"")</f>
        <v>0</v>
      </c>
      <c r="I143" s="11">
        <f>IFERROR(VLOOKUP($C143,[1]DatosLineas!$B$2:$H$500,6,FALSE),"")</f>
        <v>0</v>
      </c>
      <c r="J143" s="11">
        <f>IFERROR(VLOOKUP($C143,[1]DatosLineas!$B$2:$H$500,7,FALSE),"")</f>
        <v>0</v>
      </c>
      <c r="K143" s="11">
        <f>SUM(E143:J143)</f>
        <v>0</v>
      </c>
      <c r="L143" s="12" t="str">
        <f>IFERROR(AVERAGEIF(E143:J143,"&gt;0"),"")</f>
        <v/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8">
        <f t="shared" si="2"/>
        <v>141</v>
      </c>
      <c r="B144" s="9" t="s">
        <v>317</v>
      </c>
      <c r="C144" s="10" t="str">
        <f>IFERROR(VLOOKUP(B144,[1]DatosLineas!$A$2:$B$500,2,FALSE),"")</f>
        <v>Joanna Bedoya Munera</v>
      </c>
      <c r="D144" s="10" t="str">
        <f>IFERROR(VLOOKUP(C144,'[1]DATOS TORNEO'!$F$4:$G$503,2,FALSE),"")</f>
        <v>SECRETARIA DE EDUCACION</v>
      </c>
      <c r="E144" s="11">
        <f>IFERROR(VLOOKUP($C144,[1]DatosLineas!$B$2:$H$500,2,FALSE),"")</f>
        <v>0</v>
      </c>
      <c r="F144" s="11">
        <f>IFERROR(VLOOKUP($C144,[1]DatosLineas!$B$2:$H$500,3,FALSE),"")</f>
        <v>0</v>
      </c>
      <c r="G144" s="11">
        <f>IFERROR(VLOOKUP($C144,[1]DatosLineas!$B$2:$H$500,4,FALSE),"")</f>
        <v>0</v>
      </c>
      <c r="H144" s="11">
        <f>IFERROR(VLOOKUP($C144,[1]DatosLineas!$B$2:$H$500,5,FALSE),"")</f>
        <v>0</v>
      </c>
      <c r="I144" s="11">
        <f>IFERROR(VLOOKUP($C144,[1]DatosLineas!$B$2:$H$500,6,FALSE),"")</f>
        <v>0</v>
      </c>
      <c r="J144" s="11">
        <f>IFERROR(VLOOKUP($C144,[1]DatosLineas!$B$2:$H$500,7,FALSE),"")</f>
        <v>0</v>
      </c>
      <c r="K144" s="11">
        <f>SUM(E144:J144)</f>
        <v>0</v>
      </c>
      <c r="L144" s="12" t="str">
        <f>IFERROR(AVERAGEIF(E144:J144,"&gt;0"),"")</f>
        <v/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8">
        <f t="shared" si="2"/>
        <v>142</v>
      </c>
      <c r="B145" s="9" t="s">
        <v>318</v>
      </c>
      <c r="C145" s="10" t="str">
        <f>IFERROR(VLOOKUP(B145,[1]DatosLineas!$A$2:$B$500,2,FALSE),"")</f>
        <v>Maria Veronica Gomez Montoya</v>
      </c>
      <c r="D145" s="10" t="str">
        <f>IFERROR(VLOOKUP(C145,'[1]DATOS TORNEO'!$F$4:$G$503,2,FALSE),"")</f>
        <v>SECRETARIA DE EDUCACION</v>
      </c>
      <c r="E145" s="11">
        <f>IFERROR(VLOOKUP($C145,[1]DatosLineas!$B$2:$H$500,2,FALSE),"")</f>
        <v>0</v>
      </c>
      <c r="F145" s="11">
        <f>IFERROR(VLOOKUP($C145,[1]DatosLineas!$B$2:$H$500,3,FALSE),"")</f>
        <v>0</v>
      </c>
      <c r="G145" s="11">
        <f>IFERROR(VLOOKUP($C145,[1]DatosLineas!$B$2:$H$500,4,FALSE),"")</f>
        <v>0</v>
      </c>
      <c r="H145" s="11">
        <f>IFERROR(VLOOKUP($C145,[1]DatosLineas!$B$2:$H$500,5,FALSE),"")</f>
        <v>0</v>
      </c>
      <c r="I145" s="11">
        <f>IFERROR(VLOOKUP($C145,[1]DatosLineas!$B$2:$H$500,6,FALSE),"")</f>
        <v>0</v>
      </c>
      <c r="J145" s="11">
        <f>IFERROR(VLOOKUP($C145,[1]DatosLineas!$B$2:$H$500,7,FALSE),"")</f>
        <v>0</v>
      </c>
      <c r="K145" s="11">
        <f>SUM(E145:J145)</f>
        <v>0</v>
      </c>
      <c r="L145" s="12" t="str">
        <f>IFERROR(AVERAGEIF(E145:J145,"&gt;0"),"")</f>
        <v/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8">
        <f t="shared" si="2"/>
        <v>143</v>
      </c>
      <c r="B146" s="9" t="s">
        <v>319</v>
      </c>
      <c r="C146" s="10" t="str">
        <f>IFERROR(VLOOKUP(B146,[1]DatosLineas!$A$2:$B$500,2,FALSE),"")</f>
        <v>Paola Montoya Valencia</v>
      </c>
      <c r="D146" s="10" t="str">
        <f>IFERROR(VLOOKUP(C146,'[1]DATOS TORNEO'!$F$4:$G$503,2,FALSE),"")</f>
        <v>SECRETARIA DE EDUCACION</v>
      </c>
      <c r="E146" s="11">
        <f>IFERROR(VLOOKUP($C146,[1]DatosLineas!$B$2:$H$500,2,FALSE),"")</f>
        <v>0</v>
      </c>
      <c r="F146" s="11">
        <f>IFERROR(VLOOKUP($C146,[1]DatosLineas!$B$2:$H$500,3,FALSE),"")</f>
        <v>0</v>
      </c>
      <c r="G146" s="11">
        <f>IFERROR(VLOOKUP($C146,[1]DatosLineas!$B$2:$H$500,4,FALSE),"")</f>
        <v>0</v>
      </c>
      <c r="H146" s="11">
        <f>IFERROR(VLOOKUP($C146,[1]DatosLineas!$B$2:$H$500,5,FALSE),"")</f>
        <v>0</v>
      </c>
      <c r="I146" s="11">
        <f>IFERROR(VLOOKUP($C146,[1]DatosLineas!$B$2:$H$500,6,FALSE),"")</f>
        <v>0</v>
      </c>
      <c r="J146" s="11">
        <f>IFERROR(VLOOKUP($C146,[1]DatosLineas!$B$2:$H$500,7,FALSE),"")</f>
        <v>0</v>
      </c>
      <c r="K146" s="11">
        <f>SUM(E146:J146)</f>
        <v>0</v>
      </c>
      <c r="L146" s="12" t="str">
        <f>IFERROR(AVERAGEIF(E146:J146,"&gt;0"),"")</f>
        <v/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8">
        <f t="shared" si="2"/>
        <v>144</v>
      </c>
      <c r="B147" s="9" t="s">
        <v>320</v>
      </c>
      <c r="C147" s="10" t="str">
        <f>IFERROR(VLOOKUP(B147,[1]DatosLineas!$A$2:$B$500,2,FALSE),"")</f>
        <v>Alejandra Leonella Jaramillo Velasquez</v>
      </c>
      <c r="D147" s="10" t="str">
        <f>IFERROR(VLOOKUP(C147,'[1]DATOS TORNEO'!$F$4:$G$503,2,FALSE),"")</f>
        <v>SECRETARIA DE EDUCACION</v>
      </c>
      <c r="E147" s="11">
        <f>IFERROR(VLOOKUP($C147,[1]DatosLineas!$B$2:$H$500,2,FALSE),"")</f>
        <v>0</v>
      </c>
      <c r="F147" s="11">
        <f>IFERROR(VLOOKUP($C147,[1]DatosLineas!$B$2:$H$500,3,FALSE),"")</f>
        <v>0</v>
      </c>
      <c r="G147" s="11">
        <f>IFERROR(VLOOKUP($C147,[1]DatosLineas!$B$2:$H$500,4,FALSE),"")</f>
        <v>0</v>
      </c>
      <c r="H147" s="11">
        <f>IFERROR(VLOOKUP($C147,[1]DatosLineas!$B$2:$H$500,5,FALSE),"")</f>
        <v>0</v>
      </c>
      <c r="I147" s="11">
        <f>IFERROR(VLOOKUP($C147,[1]DatosLineas!$B$2:$H$500,6,FALSE),"")</f>
        <v>0</v>
      </c>
      <c r="J147" s="11">
        <f>IFERROR(VLOOKUP($C147,[1]DatosLineas!$B$2:$H$500,7,FALSE),"")</f>
        <v>0</v>
      </c>
      <c r="K147" s="11">
        <f>SUM(E147:J147)</f>
        <v>0</v>
      </c>
      <c r="L147" s="12" t="str">
        <f>IFERROR(AVERAGEIF(E147:J147,"&gt;0"),"")</f>
        <v/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8">
        <f t="shared" si="2"/>
        <v>145</v>
      </c>
      <c r="B148" s="9" t="s">
        <v>321</v>
      </c>
      <c r="C148" s="10" t="str">
        <f>IFERROR(VLOOKUP(B148,[1]DatosLineas!$A$2:$B$500,2,FALSE),"")</f>
        <v>Liceth Andrea Garcia Hoyos</v>
      </c>
      <c r="D148" s="10" t="str">
        <f>IFERROR(VLOOKUP(C148,'[1]DATOS TORNEO'!$F$4:$G$503,2,FALSE),"")</f>
        <v>SECRETARIA DE EDUCACION</v>
      </c>
      <c r="E148" s="11">
        <f>IFERROR(VLOOKUP($C148,[1]DatosLineas!$B$2:$H$500,2,FALSE),"")</f>
        <v>0</v>
      </c>
      <c r="F148" s="11">
        <f>IFERROR(VLOOKUP($C148,[1]DatosLineas!$B$2:$H$500,3,FALSE),"")</f>
        <v>0</v>
      </c>
      <c r="G148" s="11">
        <f>IFERROR(VLOOKUP($C148,[1]DatosLineas!$B$2:$H$500,4,FALSE),"")</f>
        <v>0</v>
      </c>
      <c r="H148" s="11">
        <f>IFERROR(VLOOKUP($C148,[1]DatosLineas!$B$2:$H$500,5,FALSE),"")</f>
        <v>0</v>
      </c>
      <c r="I148" s="11">
        <f>IFERROR(VLOOKUP($C148,[1]DatosLineas!$B$2:$H$500,6,FALSE),"")</f>
        <v>0</v>
      </c>
      <c r="J148" s="11">
        <f>IFERROR(VLOOKUP($C148,[1]DatosLineas!$B$2:$H$500,7,FALSE),"")</f>
        <v>0</v>
      </c>
      <c r="K148" s="11">
        <f>SUM(E148:J148)</f>
        <v>0</v>
      </c>
      <c r="L148" s="12" t="str">
        <f>IFERROR(AVERAGEIF(E148:J148,"&gt;0"),"")</f>
        <v/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8">
        <f t="shared" si="2"/>
        <v>146</v>
      </c>
      <c r="B149" s="9" t="s">
        <v>322</v>
      </c>
      <c r="C149" s="10" t="str">
        <f>IFERROR(VLOOKUP(B149,[1]DatosLineas!$A$2:$B$500,2,FALSE),"")</f>
        <v xml:space="preserve">Andrea Herrera Miranda </v>
      </c>
      <c r="D149" s="10" t="str">
        <f>IFERROR(VLOOKUP(C149,'[1]DATOS TORNEO'!$F$4:$G$503,2,FALSE),"")</f>
        <v>SECRETARIA DE EDUCACIÓN - ADMINISTRATIVOS SGP</v>
      </c>
      <c r="E149" s="11">
        <f>IFERROR(VLOOKUP($C149,[1]DatosLineas!$B$2:$H$500,2,FALSE),"")</f>
        <v>0</v>
      </c>
      <c r="F149" s="11">
        <f>IFERROR(VLOOKUP($C149,[1]DatosLineas!$B$2:$H$500,3,FALSE),"")</f>
        <v>0</v>
      </c>
      <c r="G149" s="11">
        <f>IFERROR(VLOOKUP($C149,[1]DatosLineas!$B$2:$H$500,4,FALSE),"")</f>
        <v>0</v>
      </c>
      <c r="H149" s="11">
        <f>IFERROR(VLOOKUP($C149,[1]DatosLineas!$B$2:$H$500,5,FALSE),"")</f>
        <v>0</v>
      </c>
      <c r="I149" s="11">
        <f>IFERROR(VLOOKUP($C149,[1]DatosLineas!$B$2:$H$500,6,FALSE),"")</f>
        <v>0</v>
      </c>
      <c r="J149" s="11">
        <f>IFERROR(VLOOKUP($C149,[1]DatosLineas!$B$2:$H$500,7,FALSE),"")</f>
        <v>0</v>
      </c>
      <c r="K149" s="11">
        <f>SUM(E149:J149)</f>
        <v>0</v>
      </c>
      <c r="L149" s="12" t="str">
        <f>IFERROR(AVERAGEIF(E149:J149,"&gt;0"),"")</f>
        <v/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8">
        <f t="shared" si="2"/>
        <v>147</v>
      </c>
      <c r="B150" s="9" t="s">
        <v>323</v>
      </c>
      <c r="C150" s="10" t="str">
        <f>IFERROR(VLOOKUP(B150,[1]DatosLineas!$A$2:$B$500,2,FALSE),"")</f>
        <v>Doris Helena Aristizabal Rios</v>
      </c>
      <c r="D150" s="10" t="str">
        <f>IFERROR(VLOOKUP(C150,'[1]DATOS TORNEO'!$F$4:$G$503,2,FALSE),"")</f>
        <v>SECRETARIA DE EDUCACIÓN - ADMINISTRATIVOS SGP</v>
      </c>
      <c r="E150" s="11">
        <f>IFERROR(VLOOKUP($C150,[1]DatosLineas!$B$2:$H$500,2,FALSE),"")</f>
        <v>0</v>
      </c>
      <c r="F150" s="11">
        <f>IFERROR(VLOOKUP($C150,[1]DatosLineas!$B$2:$H$500,3,FALSE),"")</f>
        <v>0</v>
      </c>
      <c r="G150" s="11">
        <f>IFERROR(VLOOKUP($C150,[1]DatosLineas!$B$2:$H$500,4,FALSE),"")</f>
        <v>0</v>
      </c>
      <c r="H150" s="11">
        <f>IFERROR(VLOOKUP($C150,[1]DatosLineas!$B$2:$H$500,5,FALSE),"")</f>
        <v>0</v>
      </c>
      <c r="I150" s="11">
        <f>IFERROR(VLOOKUP($C150,[1]DatosLineas!$B$2:$H$500,6,FALSE),"")</f>
        <v>0</v>
      </c>
      <c r="J150" s="11">
        <f>IFERROR(VLOOKUP($C150,[1]DatosLineas!$B$2:$H$500,7,FALSE),"")</f>
        <v>0</v>
      </c>
      <c r="K150" s="11">
        <f>SUM(E150:J150)</f>
        <v>0</v>
      </c>
      <c r="L150" s="12" t="str">
        <f>IFERROR(AVERAGEIF(E150:J150,"&gt;0"),"")</f>
        <v/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8">
        <f t="shared" si="2"/>
        <v>148</v>
      </c>
      <c r="B151" s="9" t="s">
        <v>324</v>
      </c>
      <c r="C151" s="10" t="str">
        <f>IFERROR(VLOOKUP(B151,[1]DatosLineas!$A$2:$B$500,2,FALSE),"")</f>
        <v>Eliana Enith Henao Cardona</v>
      </c>
      <c r="D151" s="10" t="str">
        <f>IFERROR(VLOOKUP(C151,'[1]DATOS TORNEO'!$F$4:$G$503,2,FALSE),"")</f>
        <v>SECRETARIA DE EVALUACION Y CONTROL</v>
      </c>
      <c r="E151" s="11">
        <f>IFERROR(VLOOKUP($C151,[1]DatosLineas!$B$2:$H$500,2,FALSE),"")</f>
        <v>0</v>
      </c>
      <c r="F151" s="11">
        <f>IFERROR(VLOOKUP($C151,[1]DatosLineas!$B$2:$H$500,3,FALSE),"")</f>
        <v>0</v>
      </c>
      <c r="G151" s="11">
        <f>IFERROR(VLOOKUP($C151,[1]DatosLineas!$B$2:$H$500,4,FALSE),"")</f>
        <v>0</v>
      </c>
      <c r="H151" s="11">
        <f>IFERROR(VLOOKUP($C151,[1]DatosLineas!$B$2:$H$500,5,FALSE),"")</f>
        <v>0</v>
      </c>
      <c r="I151" s="11">
        <f>IFERROR(VLOOKUP($C151,[1]DatosLineas!$B$2:$H$500,6,FALSE),"")</f>
        <v>0</v>
      </c>
      <c r="J151" s="11">
        <f>IFERROR(VLOOKUP($C151,[1]DatosLineas!$B$2:$H$500,7,FALSE),"")</f>
        <v>0</v>
      </c>
      <c r="K151" s="11">
        <f>SUM(E151:J151)</f>
        <v>0</v>
      </c>
      <c r="L151" s="12" t="str">
        <f>IFERROR(AVERAGEIF(E151:J151,"&gt;0"),"")</f>
        <v/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8">
        <f t="shared" si="2"/>
        <v>149</v>
      </c>
      <c r="B152" s="9" t="s">
        <v>325</v>
      </c>
      <c r="C152" s="10" t="str">
        <f>IFERROR(VLOOKUP(B152,[1]DatosLineas!$A$2:$B$500,2,FALSE),"")</f>
        <v>Paola Andrea Oliveros Vargas</v>
      </c>
      <c r="D152" s="10" t="str">
        <f>IFERROR(VLOOKUP(C152,'[1]DATOS TORNEO'!$F$4:$G$503,2,FALSE),"")</f>
        <v>SECRETARIA DE GESTION HUMANA Y SERVICIO A LA CIUDADANIA</v>
      </c>
      <c r="E152" s="11">
        <f>IFERROR(VLOOKUP($C152,[1]DatosLineas!$B$2:$H$500,2,FALSE),"")</f>
        <v>0</v>
      </c>
      <c r="F152" s="11">
        <f>IFERROR(VLOOKUP($C152,[1]DatosLineas!$B$2:$H$500,3,FALSE),"")</f>
        <v>0</v>
      </c>
      <c r="G152" s="11">
        <f>IFERROR(VLOOKUP($C152,[1]DatosLineas!$B$2:$H$500,4,FALSE),"")</f>
        <v>0</v>
      </c>
      <c r="H152" s="11">
        <f>IFERROR(VLOOKUP($C152,[1]DatosLineas!$B$2:$H$500,5,FALSE),"")</f>
        <v>0</v>
      </c>
      <c r="I152" s="11">
        <f>IFERROR(VLOOKUP($C152,[1]DatosLineas!$B$2:$H$500,6,FALSE),"")</f>
        <v>0</v>
      </c>
      <c r="J152" s="11">
        <f>IFERROR(VLOOKUP($C152,[1]DatosLineas!$B$2:$H$500,7,FALSE),"")</f>
        <v>0</v>
      </c>
      <c r="K152" s="11">
        <f>SUM(E152:J152)</f>
        <v>0</v>
      </c>
      <c r="L152" s="12" t="str">
        <f>IFERROR(AVERAGEIF(E152:J152,"&gt;0"),"")</f>
        <v/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8">
        <f t="shared" si="2"/>
        <v>150</v>
      </c>
      <c r="B153" s="9" t="s">
        <v>326</v>
      </c>
      <c r="C153" s="10" t="str">
        <f>IFERROR(VLOOKUP(B153,[1]DatosLineas!$A$2:$B$500,2,FALSE),"")</f>
        <v>Nelyda Maria Barrientos Florez</v>
      </c>
      <c r="D153" s="10" t="str">
        <f>IFERROR(VLOOKUP(C153,'[1]DATOS TORNEO'!$F$4:$G$503,2,FALSE),"")</f>
        <v>SECRETARIA DE GESTION HUMANA Y SERVICIO A LA CIUDADANIA</v>
      </c>
      <c r="E153" s="11">
        <f>IFERROR(VLOOKUP($C153,[1]DatosLineas!$B$2:$H$500,2,FALSE),"")</f>
        <v>0</v>
      </c>
      <c r="F153" s="11">
        <f>IFERROR(VLOOKUP($C153,[1]DatosLineas!$B$2:$H$500,3,FALSE),"")</f>
        <v>0</v>
      </c>
      <c r="G153" s="11">
        <f>IFERROR(VLOOKUP($C153,[1]DatosLineas!$B$2:$H$500,4,FALSE),"")</f>
        <v>0</v>
      </c>
      <c r="H153" s="11">
        <f>IFERROR(VLOOKUP($C153,[1]DatosLineas!$B$2:$H$500,5,FALSE),"")</f>
        <v>0</v>
      </c>
      <c r="I153" s="11">
        <f>IFERROR(VLOOKUP($C153,[1]DatosLineas!$B$2:$H$500,6,FALSE),"")</f>
        <v>0</v>
      </c>
      <c r="J153" s="11">
        <f>IFERROR(VLOOKUP($C153,[1]DatosLineas!$B$2:$H$500,7,FALSE),"")</f>
        <v>0</v>
      </c>
      <c r="K153" s="11">
        <f>SUM(E153:J153)</f>
        <v>0</v>
      </c>
      <c r="L153" s="12" t="str">
        <f>IFERROR(AVERAGEIF(E153:J153,"&gt;0"),"")</f>
        <v/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8">
        <f t="shared" si="2"/>
        <v>151</v>
      </c>
      <c r="B154" s="9" t="s">
        <v>327</v>
      </c>
      <c r="C154" s="10" t="str">
        <f>IFERROR(VLOOKUP(B154,[1]DatosLineas!$A$2:$B$500,2,FALSE),"")</f>
        <v>Yenny Alejandra Hoyos Quintero</v>
      </c>
      <c r="D154" s="10" t="str">
        <f>IFERROR(VLOOKUP(C154,'[1]DATOS TORNEO'!$F$4:$G$503,2,FALSE),"")</f>
        <v>SECRETARIA DE GESTION HUMANA Y SERVICIO A LA CIUDADANIA</v>
      </c>
      <c r="E154" s="11">
        <f>IFERROR(VLOOKUP($C154,[1]DatosLineas!$B$2:$H$500,2,FALSE),"")</f>
        <v>0</v>
      </c>
      <c r="F154" s="11">
        <f>IFERROR(VLOOKUP($C154,[1]DatosLineas!$B$2:$H$500,3,FALSE),"")</f>
        <v>0</v>
      </c>
      <c r="G154" s="11">
        <f>IFERROR(VLOOKUP($C154,[1]DatosLineas!$B$2:$H$500,4,FALSE),"")</f>
        <v>0</v>
      </c>
      <c r="H154" s="11">
        <f>IFERROR(VLOOKUP($C154,[1]DatosLineas!$B$2:$H$500,5,FALSE),"")</f>
        <v>0</v>
      </c>
      <c r="I154" s="11">
        <f>IFERROR(VLOOKUP($C154,[1]DatosLineas!$B$2:$H$500,6,FALSE),"")</f>
        <v>0</v>
      </c>
      <c r="J154" s="11">
        <f>IFERROR(VLOOKUP($C154,[1]DatosLineas!$B$2:$H$500,7,FALSE),"")</f>
        <v>0</v>
      </c>
      <c r="K154" s="11">
        <f>SUM(E154:J154)</f>
        <v>0</v>
      </c>
      <c r="L154" s="12" t="str">
        <f>IFERROR(AVERAGEIF(E154:J154,"&gt;0"),"")</f>
        <v/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8">
        <f t="shared" si="2"/>
        <v>152</v>
      </c>
      <c r="B155" s="9" t="s">
        <v>328</v>
      </c>
      <c r="C155" s="10" t="str">
        <f>IFERROR(VLOOKUP(B155,[1]DatosLineas!$A$2:$B$500,2,FALSE),"")</f>
        <v>Ursula Eugenia Agudelo Castaño</v>
      </c>
      <c r="D155" s="10" t="str">
        <f>IFERROR(VLOOKUP(C155,'[1]DATOS TORNEO'!$F$4:$G$503,2,FALSE),"")</f>
        <v>SECRETARIA DE GESTION HUMANA Y SERVICIO A LA CIUDADANIA</v>
      </c>
      <c r="E155" s="11">
        <f>IFERROR(VLOOKUP($C155,[1]DatosLineas!$B$2:$H$500,2,FALSE),"")</f>
        <v>0</v>
      </c>
      <c r="F155" s="11">
        <f>IFERROR(VLOOKUP($C155,[1]DatosLineas!$B$2:$H$500,3,FALSE),"")</f>
        <v>0</v>
      </c>
      <c r="G155" s="11">
        <f>IFERROR(VLOOKUP($C155,[1]DatosLineas!$B$2:$H$500,4,FALSE),"")</f>
        <v>0</v>
      </c>
      <c r="H155" s="11">
        <f>IFERROR(VLOOKUP($C155,[1]DatosLineas!$B$2:$H$500,5,FALSE),"")</f>
        <v>0</v>
      </c>
      <c r="I155" s="11">
        <f>IFERROR(VLOOKUP($C155,[1]DatosLineas!$B$2:$H$500,6,FALSE),"")</f>
        <v>0</v>
      </c>
      <c r="J155" s="11">
        <f>IFERROR(VLOOKUP($C155,[1]DatosLineas!$B$2:$H$500,7,FALSE),"")</f>
        <v>0</v>
      </c>
      <c r="K155" s="11">
        <f>SUM(E155:J155)</f>
        <v>0</v>
      </c>
      <c r="L155" s="12" t="str">
        <f>IFERROR(AVERAGEIF(E155:J155,"&gt;0"),"")</f>
        <v/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8">
        <f t="shared" si="2"/>
        <v>153</v>
      </c>
      <c r="B156" s="9" t="s">
        <v>329</v>
      </c>
      <c r="C156" s="10" t="str">
        <f>IFERROR(VLOOKUP(B156,[1]DatosLineas!$A$2:$B$500,2,FALSE),"")</f>
        <v>Beatriz Elena Zapata Cardona</v>
      </c>
      <c r="D156" s="10" t="str">
        <f>IFERROR(VLOOKUP(C156,'[1]DATOS TORNEO'!$F$4:$G$503,2,FALSE),"")</f>
        <v>SECRETARIA DE GESTION HUMANA Y SERVICIO A LA CIUDADANIA</v>
      </c>
      <c r="E156" s="11">
        <f>IFERROR(VLOOKUP($C156,[1]DatosLineas!$B$2:$H$500,2,FALSE),"")</f>
        <v>0</v>
      </c>
      <c r="F156" s="11">
        <f>IFERROR(VLOOKUP($C156,[1]DatosLineas!$B$2:$H$500,3,FALSE),"")</f>
        <v>0</v>
      </c>
      <c r="G156" s="11">
        <f>IFERROR(VLOOKUP($C156,[1]DatosLineas!$B$2:$H$500,4,FALSE),"")</f>
        <v>0</v>
      </c>
      <c r="H156" s="11">
        <f>IFERROR(VLOOKUP($C156,[1]DatosLineas!$B$2:$H$500,5,FALSE),"")</f>
        <v>0</v>
      </c>
      <c r="I156" s="11">
        <f>IFERROR(VLOOKUP($C156,[1]DatosLineas!$B$2:$H$500,6,FALSE),"")</f>
        <v>0</v>
      </c>
      <c r="J156" s="11">
        <f>IFERROR(VLOOKUP($C156,[1]DatosLineas!$B$2:$H$500,7,FALSE),"")</f>
        <v>0</v>
      </c>
      <c r="K156" s="11">
        <f>SUM(E156:J156)</f>
        <v>0</v>
      </c>
      <c r="L156" s="12" t="str">
        <f>IFERROR(AVERAGEIF(E156:J156,"&gt;0"),"")</f>
        <v/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8">
        <f t="shared" si="2"/>
        <v>154</v>
      </c>
      <c r="B157" s="9" t="s">
        <v>330</v>
      </c>
      <c r="C157" s="10" t="str">
        <f>IFERROR(VLOOKUP(B157,[1]DatosLineas!$A$2:$B$500,2,FALSE),"")</f>
        <v>Erica Jazmin Ramirez Perez</v>
      </c>
      <c r="D157" s="10" t="str">
        <f>IFERROR(VLOOKUP(C157,'[1]DATOS TORNEO'!$F$4:$G$503,2,FALSE),"")</f>
        <v>SECRETARIA DE GESTION Y CONTROL TERRITORIAL</v>
      </c>
      <c r="E157" s="11">
        <f>IFERROR(VLOOKUP($C157,[1]DatosLineas!$B$2:$H$500,2,FALSE),"")</f>
        <v>0</v>
      </c>
      <c r="F157" s="11">
        <f>IFERROR(VLOOKUP($C157,[1]DatosLineas!$B$2:$H$500,3,FALSE),"")</f>
        <v>0</v>
      </c>
      <c r="G157" s="11">
        <f>IFERROR(VLOOKUP($C157,[1]DatosLineas!$B$2:$H$500,4,FALSE),"")</f>
        <v>0</v>
      </c>
      <c r="H157" s="11">
        <f>IFERROR(VLOOKUP($C157,[1]DatosLineas!$B$2:$H$500,5,FALSE),"")</f>
        <v>0</v>
      </c>
      <c r="I157" s="11">
        <f>IFERROR(VLOOKUP($C157,[1]DatosLineas!$B$2:$H$500,6,FALSE),"")</f>
        <v>0</v>
      </c>
      <c r="J157" s="11">
        <f>IFERROR(VLOOKUP($C157,[1]DatosLineas!$B$2:$H$500,7,FALSE),"")</f>
        <v>0</v>
      </c>
      <c r="K157" s="11">
        <f>SUM(E157:J157)</f>
        <v>0</v>
      </c>
      <c r="L157" s="12" t="str">
        <f>IFERROR(AVERAGEIF(E157:J157,"&gt;0"),"")</f>
        <v/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8">
        <f t="shared" si="2"/>
        <v>155</v>
      </c>
      <c r="B158" s="9" t="s">
        <v>331</v>
      </c>
      <c r="C158" s="10" t="str">
        <f>IFERROR(VLOOKUP(B158,[1]DatosLineas!$A$2:$B$500,2,FALSE),"")</f>
        <v>Sara Lucia Monroy Zuluaga</v>
      </c>
      <c r="D158" s="10" t="str">
        <f>IFERROR(VLOOKUP(C158,'[1]DATOS TORNEO'!$F$4:$G$503,2,FALSE),"")</f>
        <v>SECRETARIA DE GESTION Y CONTROL TERRITORIAL</v>
      </c>
      <c r="E158" s="11">
        <f>IFERROR(VLOOKUP($C158,[1]DatosLineas!$B$2:$H$500,2,FALSE),"")</f>
        <v>0</v>
      </c>
      <c r="F158" s="11">
        <f>IFERROR(VLOOKUP($C158,[1]DatosLineas!$B$2:$H$500,3,FALSE),"")</f>
        <v>0</v>
      </c>
      <c r="G158" s="11">
        <f>IFERROR(VLOOKUP($C158,[1]DatosLineas!$B$2:$H$500,4,FALSE),"")</f>
        <v>0</v>
      </c>
      <c r="H158" s="11">
        <f>IFERROR(VLOOKUP($C158,[1]DatosLineas!$B$2:$H$500,5,FALSE),"")</f>
        <v>0</v>
      </c>
      <c r="I158" s="11">
        <f>IFERROR(VLOOKUP($C158,[1]DatosLineas!$B$2:$H$500,6,FALSE),"")</f>
        <v>0</v>
      </c>
      <c r="J158" s="11">
        <f>IFERROR(VLOOKUP($C158,[1]DatosLineas!$B$2:$H$500,7,FALSE),"")</f>
        <v>0</v>
      </c>
      <c r="K158" s="11">
        <f>SUM(E158:J158)</f>
        <v>0</v>
      </c>
      <c r="L158" s="12" t="str">
        <f>IFERROR(AVERAGEIF(E158:J158,"&gt;0"),"")</f>
        <v/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8">
        <f t="shared" si="2"/>
        <v>156</v>
      </c>
      <c r="B159" s="9" t="s">
        <v>332</v>
      </c>
      <c r="C159" s="10" t="str">
        <f>IFERROR(VLOOKUP(B159,[1]DatosLineas!$A$2:$B$500,2,FALSE),"")</f>
        <v>Aurelia Maria Berrio Villalba</v>
      </c>
      <c r="D159" s="10" t="str">
        <f>IFERROR(VLOOKUP(C159,'[1]DATOS TORNEO'!$F$4:$G$503,2,FALSE),"")</f>
        <v>SECRETARIA DE GESTION Y CONTROL TERRITORIAL</v>
      </c>
      <c r="E159" s="11">
        <f>IFERROR(VLOOKUP($C159,[1]DatosLineas!$B$2:$H$500,2,FALSE),"")</f>
        <v>0</v>
      </c>
      <c r="F159" s="11">
        <f>IFERROR(VLOOKUP($C159,[1]DatosLineas!$B$2:$H$500,3,FALSE),"")</f>
        <v>0</v>
      </c>
      <c r="G159" s="11">
        <f>IFERROR(VLOOKUP($C159,[1]DatosLineas!$B$2:$H$500,4,FALSE),"")</f>
        <v>0</v>
      </c>
      <c r="H159" s="11">
        <f>IFERROR(VLOOKUP($C159,[1]DatosLineas!$B$2:$H$500,5,FALSE),"")</f>
        <v>0</v>
      </c>
      <c r="I159" s="11">
        <f>IFERROR(VLOOKUP($C159,[1]DatosLineas!$B$2:$H$500,6,FALSE),"")</f>
        <v>0</v>
      </c>
      <c r="J159" s="11">
        <f>IFERROR(VLOOKUP($C159,[1]DatosLineas!$B$2:$H$500,7,FALSE),"")</f>
        <v>0</v>
      </c>
      <c r="K159" s="11">
        <f>SUM(E159:J159)</f>
        <v>0</v>
      </c>
      <c r="L159" s="12" t="str">
        <f>IFERROR(AVERAGEIF(E159:J159,"&gt;0"),"")</f>
        <v/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8">
        <f t="shared" si="2"/>
        <v>157</v>
      </c>
      <c r="B160" s="9" t="s">
        <v>333</v>
      </c>
      <c r="C160" s="10" t="str">
        <f>IFERROR(VLOOKUP(B160,[1]DatosLineas!$A$2:$B$500,2,FALSE),"")</f>
        <v>Angela Maria Alvarez Echeverri</v>
      </c>
      <c r="D160" s="10" t="str">
        <f>IFERROR(VLOOKUP(C160,'[1]DATOS TORNEO'!$F$4:$G$503,2,FALSE),"")</f>
        <v>SECRETARIA DE HACIENDA</v>
      </c>
      <c r="E160" s="11">
        <f>IFERROR(VLOOKUP($C160,[1]DatosLineas!$B$2:$H$500,2,FALSE),"")</f>
        <v>0</v>
      </c>
      <c r="F160" s="11">
        <f>IFERROR(VLOOKUP($C160,[1]DatosLineas!$B$2:$H$500,3,FALSE),"")</f>
        <v>0</v>
      </c>
      <c r="G160" s="11">
        <f>IFERROR(VLOOKUP($C160,[1]DatosLineas!$B$2:$H$500,4,FALSE),"")</f>
        <v>0</v>
      </c>
      <c r="H160" s="11">
        <f>IFERROR(VLOOKUP($C160,[1]DatosLineas!$B$2:$H$500,5,FALSE),"")</f>
        <v>0</v>
      </c>
      <c r="I160" s="11">
        <f>IFERROR(VLOOKUP($C160,[1]DatosLineas!$B$2:$H$500,6,FALSE),"")</f>
        <v>0</v>
      </c>
      <c r="J160" s="11">
        <f>IFERROR(VLOOKUP($C160,[1]DatosLineas!$B$2:$H$500,7,FALSE),"")</f>
        <v>0</v>
      </c>
      <c r="K160" s="11">
        <f>SUM(E160:J160)</f>
        <v>0</v>
      </c>
      <c r="L160" s="12" t="str">
        <f>IFERROR(AVERAGEIF(E160:J160,"&gt;0"),"")</f>
        <v/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8">
        <f t="shared" si="2"/>
        <v>158</v>
      </c>
      <c r="B161" s="9" t="s">
        <v>334</v>
      </c>
      <c r="C161" s="10" t="str">
        <f>IFERROR(VLOOKUP(B161,[1]DatosLineas!$A$2:$B$500,2,FALSE),"")</f>
        <v>Patricia Yaneth Corcho Romero</v>
      </c>
      <c r="D161" s="10" t="str">
        <f>IFERROR(VLOOKUP(C161,'[1]DATOS TORNEO'!$F$4:$G$503,2,FALSE),"")</f>
        <v>SECRETARIA DE INCLUSION SOCIAL, FAMILIA Y DERECHOS HUMANOS</v>
      </c>
      <c r="E161" s="11">
        <f>IFERROR(VLOOKUP($C161,[1]DatosLineas!$B$2:$H$500,2,FALSE),"")</f>
        <v>0</v>
      </c>
      <c r="F161" s="11">
        <f>IFERROR(VLOOKUP($C161,[1]DatosLineas!$B$2:$H$500,3,FALSE),"")</f>
        <v>0</v>
      </c>
      <c r="G161" s="11">
        <f>IFERROR(VLOOKUP($C161,[1]DatosLineas!$B$2:$H$500,4,FALSE),"")</f>
        <v>0</v>
      </c>
      <c r="H161" s="11">
        <f>IFERROR(VLOOKUP($C161,[1]DatosLineas!$B$2:$H$500,5,FALSE),"")</f>
        <v>0</v>
      </c>
      <c r="I161" s="11">
        <f>IFERROR(VLOOKUP($C161,[1]DatosLineas!$B$2:$H$500,6,FALSE),"")</f>
        <v>0</v>
      </c>
      <c r="J161" s="11">
        <f>IFERROR(VLOOKUP($C161,[1]DatosLineas!$B$2:$H$500,7,FALSE),"")</f>
        <v>0</v>
      </c>
      <c r="K161" s="11">
        <f>SUM(E161:J161)</f>
        <v>0</v>
      </c>
      <c r="L161" s="12" t="str">
        <f>IFERROR(AVERAGEIF(E161:J161,"&gt;0"),"")</f>
        <v/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8">
        <f t="shared" si="2"/>
        <v>159</v>
      </c>
      <c r="B162" s="9" t="s">
        <v>335</v>
      </c>
      <c r="C162" s="10" t="str">
        <f>IFERROR(VLOOKUP(B162,[1]DatosLineas!$A$2:$B$500,2,FALSE),"")</f>
        <v>Gloria Helena Montoya Sierra</v>
      </c>
      <c r="D162" s="10" t="str">
        <f>IFERROR(VLOOKUP(C162,'[1]DATOS TORNEO'!$F$4:$G$503,2,FALSE),"")</f>
        <v>SECRETARIA DE INCLUSION SOCIAL, FAMILIA Y DERECHOS HUMANOS</v>
      </c>
      <c r="E162" s="11">
        <f>IFERROR(VLOOKUP($C162,[1]DatosLineas!$B$2:$H$500,2,FALSE),"")</f>
        <v>0</v>
      </c>
      <c r="F162" s="11">
        <f>IFERROR(VLOOKUP($C162,[1]DatosLineas!$B$2:$H$500,3,FALSE),"")</f>
        <v>0</v>
      </c>
      <c r="G162" s="11">
        <f>IFERROR(VLOOKUP($C162,[1]DatosLineas!$B$2:$H$500,4,FALSE),"")</f>
        <v>0</v>
      </c>
      <c r="H162" s="11">
        <f>IFERROR(VLOOKUP($C162,[1]DatosLineas!$B$2:$H$500,5,FALSE),"")</f>
        <v>0</v>
      </c>
      <c r="I162" s="11">
        <f>IFERROR(VLOOKUP($C162,[1]DatosLineas!$B$2:$H$500,6,FALSE),"")</f>
        <v>0</v>
      </c>
      <c r="J162" s="11">
        <f>IFERROR(VLOOKUP($C162,[1]DatosLineas!$B$2:$H$500,7,FALSE),"")</f>
        <v>0</v>
      </c>
      <c r="K162" s="11">
        <f>SUM(E162:J162)</f>
        <v>0</v>
      </c>
      <c r="L162" s="12" t="str">
        <f>IFERROR(AVERAGEIF(E162:J162,"&gt;0"),"")</f>
        <v/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8">
        <f t="shared" si="2"/>
        <v>160</v>
      </c>
      <c r="B163" s="9" t="s">
        <v>336</v>
      </c>
      <c r="C163" s="10" t="str">
        <f>IFERROR(VLOOKUP(B163,[1]DatosLineas!$A$2:$B$500,2,FALSE),"")</f>
        <v>Maria Aydee Tamayo Hincapie</v>
      </c>
      <c r="D163" s="10" t="str">
        <f>IFERROR(VLOOKUP(C163,'[1]DATOS TORNEO'!$F$4:$G$503,2,FALSE),"")</f>
        <v>SECRETARIA DE INCLUSION SOCIAL, FAMILIA Y DERECHOS HUMANOS</v>
      </c>
      <c r="E163" s="11">
        <f>IFERROR(VLOOKUP($C163,[1]DatosLineas!$B$2:$H$500,2,FALSE),"")</f>
        <v>0</v>
      </c>
      <c r="F163" s="11">
        <f>IFERROR(VLOOKUP($C163,[1]DatosLineas!$B$2:$H$500,3,FALSE),"")</f>
        <v>0</v>
      </c>
      <c r="G163" s="11">
        <f>IFERROR(VLOOKUP($C163,[1]DatosLineas!$B$2:$H$500,4,FALSE),"")</f>
        <v>0</v>
      </c>
      <c r="H163" s="11">
        <f>IFERROR(VLOOKUP($C163,[1]DatosLineas!$B$2:$H$500,5,FALSE),"")</f>
        <v>0</v>
      </c>
      <c r="I163" s="11">
        <f>IFERROR(VLOOKUP($C163,[1]DatosLineas!$B$2:$H$500,6,FALSE),"")</f>
        <v>0</v>
      </c>
      <c r="J163" s="11">
        <f>IFERROR(VLOOKUP($C163,[1]DatosLineas!$B$2:$H$500,7,FALSE),"")</f>
        <v>0</v>
      </c>
      <c r="K163" s="11">
        <f>SUM(E163:J163)</f>
        <v>0</v>
      </c>
      <c r="L163" s="12" t="str">
        <f>IFERROR(AVERAGEIF(E163:J163,"&gt;0"),"")</f>
        <v/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8">
        <f t="shared" si="2"/>
        <v>161</v>
      </c>
      <c r="B164" s="9" t="s">
        <v>337</v>
      </c>
      <c r="C164" s="10" t="str">
        <f>IFERROR(VLOOKUP(B164,[1]DatosLineas!$A$2:$B$500,2,FALSE),"")</f>
        <v>Maria Eugenia Gomez Gallego</v>
      </c>
      <c r="D164" s="10" t="str">
        <f>IFERROR(VLOOKUP(C164,'[1]DATOS TORNEO'!$F$4:$G$503,2,FALSE),"")</f>
        <v>SECRETARIA DE INCLUSION SOCIAL, FAMILIA Y DERECHOS HUMANOS</v>
      </c>
      <c r="E164" s="11">
        <f>IFERROR(VLOOKUP($C164,[1]DatosLineas!$B$2:$H$500,2,FALSE),"")</f>
        <v>0</v>
      </c>
      <c r="F164" s="11">
        <f>IFERROR(VLOOKUP($C164,[1]DatosLineas!$B$2:$H$500,3,FALSE),"")</f>
        <v>0</v>
      </c>
      <c r="G164" s="11">
        <f>IFERROR(VLOOKUP($C164,[1]DatosLineas!$B$2:$H$500,4,FALSE),"")</f>
        <v>0</v>
      </c>
      <c r="H164" s="11">
        <f>IFERROR(VLOOKUP($C164,[1]DatosLineas!$B$2:$H$500,5,FALSE),"")</f>
        <v>0</v>
      </c>
      <c r="I164" s="11">
        <f>IFERROR(VLOOKUP($C164,[1]DatosLineas!$B$2:$H$500,6,FALSE),"")</f>
        <v>0</v>
      </c>
      <c r="J164" s="11">
        <f>IFERROR(VLOOKUP($C164,[1]DatosLineas!$B$2:$H$500,7,FALSE),"")</f>
        <v>0</v>
      </c>
      <c r="K164" s="11">
        <f>SUM(E164:J164)</f>
        <v>0</v>
      </c>
      <c r="L164" s="12" t="str">
        <f>IFERROR(AVERAGEIF(E164:J164,"&gt;0"),"")</f>
        <v/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8">
        <f t="shared" si="2"/>
        <v>162</v>
      </c>
      <c r="B165" s="9" t="s">
        <v>338</v>
      </c>
      <c r="C165" s="10" t="str">
        <f>IFERROR(VLOOKUP(B165,[1]DatosLineas!$A$2:$B$500,2,FALSE),"")</f>
        <v>Maria Elena Morales Hernandez</v>
      </c>
      <c r="D165" s="10" t="str">
        <f>IFERROR(VLOOKUP(C165,'[1]DATOS TORNEO'!$F$4:$G$503,2,FALSE),"")</f>
        <v>SECRETARIA DE INFRAESTRUCTURA FISICA</v>
      </c>
      <c r="E165" s="11">
        <f>IFERROR(VLOOKUP($C165,[1]DatosLineas!$B$2:$H$500,2,FALSE),"")</f>
        <v>0</v>
      </c>
      <c r="F165" s="11">
        <f>IFERROR(VLOOKUP($C165,[1]DatosLineas!$B$2:$H$500,3,FALSE),"")</f>
        <v>0</v>
      </c>
      <c r="G165" s="11">
        <f>IFERROR(VLOOKUP($C165,[1]DatosLineas!$B$2:$H$500,4,FALSE),"")</f>
        <v>0</v>
      </c>
      <c r="H165" s="11">
        <f>IFERROR(VLOOKUP($C165,[1]DatosLineas!$B$2:$H$500,5,FALSE),"")</f>
        <v>0</v>
      </c>
      <c r="I165" s="11">
        <f>IFERROR(VLOOKUP($C165,[1]DatosLineas!$B$2:$H$500,6,FALSE),"")</f>
        <v>0</v>
      </c>
      <c r="J165" s="11">
        <f>IFERROR(VLOOKUP($C165,[1]DatosLineas!$B$2:$H$500,7,FALSE),"")</f>
        <v>0</v>
      </c>
      <c r="K165" s="11">
        <f>SUM(E165:J165)</f>
        <v>0</v>
      </c>
      <c r="L165" s="12" t="str">
        <f>IFERROR(AVERAGEIF(E165:J165,"&gt;0"),"")</f>
        <v/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8">
        <f t="shared" si="2"/>
        <v>163</v>
      </c>
      <c r="B166" s="9" t="s">
        <v>339</v>
      </c>
      <c r="C166" s="10" t="str">
        <f>IFERROR(VLOOKUP(B166,[1]DatosLineas!$A$2:$B$500,2,FALSE),"")</f>
        <v>Angela Maria Jaramillo Mejia</v>
      </c>
      <c r="D166" s="10" t="str">
        <f>IFERROR(VLOOKUP(C166,'[1]DATOS TORNEO'!$F$4:$G$503,2,FALSE),"")</f>
        <v>SECRETARIA DE LAS MUJERES</v>
      </c>
      <c r="E166" s="11">
        <f>IFERROR(VLOOKUP($C166,[1]DatosLineas!$B$2:$H$500,2,FALSE),"")</f>
        <v>0</v>
      </c>
      <c r="F166" s="11">
        <f>IFERROR(VLOOKUP($C166,[1]DatosLineas!$B$2:$H$500,3,FALSE),"")</f>
        <v>0</v>
      </c>
      <c r="G166" s="11">
        <f>IFERROR(VLOOKUP($C166,[1]DatosLineas!$B$2:$H$500,4,FALSE),"")</f>
        <v>0</v>
      </c>
      <c r="H166" s="11">
        <f>IFERROR(VLOOKUP($C166,[1]DatosLineas!$B$2:$H$500,5,FALSE),"")</f>
        <v>0</v>
      </c>
      <c r="I166" s="11">
        <f>IFERROR(VLOOKUP($C166,[1]DatosLineas!$B$2:$H$500,6,FALSE),"")</f>
        <v>0</v>
      </c>
      <c r="J166" s="11">
        <f>IFERROR(VLOOKUP($C166,[1]DatosLineas!$B$2:$H$500,7,FALSE),"")</f>
        <v>0</v>
      </c>
      <c r="K166" s="11">
        <f>SUM(E166:J166)</f>
        <v>0</v>
      </c>
      <c r="L166" s="12" t="str">
        <f>IFERROR(AVERAGEIF(E166:J166,"&gt;0"),"")</f>
        <v/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8">
        <f t="shared" si="2"/>
        <v>164</v>
      </c>
      <c r="B167" s="9" t="s">
        <v>340</v>
      </c>
      <c r="C167" s="10" t="str">
        <f>IFERROR(VLOOKUP(B167,[1]DatosLineas!$A$2:$B$500,2,FALSE),"")</f>
        <v>Luz Marina Pacheco Macias</v>
      </c>
      <c r="D167" s="10" t="str">
        <f>IFERROR(VLOOKUP(C167,'[1]DATOS TORNEO'!$F$4:$G$503,2,FALSE),"")</f>
        <v>SECRETARIA DE LAS MUJERES</v>
      </c>
      <c r="E167" s="11">
        <f>IFERROR(VLOOKUP($C167,[1]DatosLineas!$B$2:$H$500,2,FALSE),"")</f>
        <v>0</v>
      </c>
      <c r="F167" s="11">
        <f>IFERROR(VLOOKUP($C167,[1]DatosLineas!$B$2:$H$500,3,FALSE),"")</f>
        <v>0</v>
      </c>
      <c r="G167" s="11">
        <f>IFERROR(VLOOKUP($C167,[1]DatosLineas!$B$2:$H$500,4,FALSE),"")</f>
        <v>0</v>
      </c>
      <c r="H167" s="11">
        <f>IFERROR(VLOOKUP($C167,[1]DatosLineas!$B$2:$H$500,5,FALSE),"")</f>
        <v>0</v>
      </c>
      <c r="I167" s="11">
        <f>IFERROR(VLOOKUP($C167,[1]DatosLineas!$B$2:$H$500,6,FALSE),"")</f>
        <v>0</v>
      </c>
      <c r="J167" s="11">
        <f>IFERROR(VLOOKUP($C167,[1]DatosLineas!$B$2:$H$500,7,FALSE),"")</f>
        <v>0</v>
      </c>
      <c r="K167" s="11">
        <f>SUM(E167:J167)</f>
        <v>0</v>
      </c>
      <c r="L167" s="12" t="str">
        <f>IFERROR(AVERAGEIF(E167:J167,"&gt;0"),"")</f>
        <v/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8">
        <f t="shared" si="2"/>
        <v>165</v>
      </c>
      <c r="B168" s="9" t="s">
        <v>341</v>
      </c>
      <c r="C168" s="10" t="str">
        <f>IFERROR(VLOOKUP(B168,[1]DatosLineas!$A$2:$B$500,2,FALSE),"")</f>
        <v>Flor Maria Vargas</v>
      </c>
      <c r="D168" s="10" t="str">
        <f>IFERROR(VLOOKUP(C168,'[1]DATOS TORNEO'!$F$4:$G$503,2,FALSE),"")</f>
        <v>SECRETARIA DE LAS MUJERES</v>
      </c>
      <c r="E168" s="11">
        <f>IFERROR(VLOOKUP($C168,[1]DatosLineas!$B$2:$H$500,2,FALSE),"")</f>
        <v>0</v>
      </c>
      <c r="F168" s="11">
        <f>IFERROR(VLOOKUP($C168,[1]DatosLineas!$B$2:$H$500,3,FALSE),"")</f>
        <v>0</v>
      </c>
      <c r="G168" s="11">
        <f>IFERROR(VLOOKUP($C168,[1]DatosLineas!$B$2:$H$500,4,FALSE),"")</f>
        <v>0</v>
      </c>
      <c r="H168" s="11">
        <f>IFERROR(VLOOKUP($C168,[1]DatosLineas!$B$2:$H$500,5,FALSE),"")</f>
        <v>0</v>
      </c>
      <c r="I168" s="11">
        <f>IFERROR(VLOOKUP($C168,[1]DatosLineas!$B$2:$H$500,6,FALSE),"")</f>
        <v>0</v>
      </c>
      <c r="J168" s="11">
        <f>IFERROR(VLOOKUP($C168,[1]DatosLineas!$B$2:$H$500,7,FALSE),"")</f>
        <v>0</v>
      </c>
      <c r="K168" s="11">
        <f>SUM(E168:J168)</f>
        <v>0</v>
      </c>
      <c r="L168" s="12" t="str">
        <f>IFERROR(AVERAGEIF(E168:J168,"&gt;0"),"")</f>
        <v/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8">
        <f t="shared" si="2"/>
        <v>166</v>
      </c>
      <c r="B169" s="9" t="s">
        <v>342</v>
      </c>
      <c r="C169" s="10" t="str">
        <f>IFERROR(VLOOKUP(B169,[1]DatosLineas!$A$2:$B$500,2,FALSE),"")</f>
        <v>Lida Maria Castaño Londoño</v>
      </c>
      <c r="D169" s="10" t="str">
        <f>IFERROR(VLOOKUP(C169,'[1]DATOS TORNEO'!$F$4:$G$503,2,FALSE),"")</f>
        <v>SECRETARIA DE LAS MUJERES</v>
      </c>
      <c r="E169" s="11">
        <f>IFERROR(VLOOKUP($C169,[1]DatosLineas!$B$2:$H$500,2,FALSE),"")</f>
        <v>0</v>
      </c>
      <c r="F169" s="11">
        <f>IFERROR(VLOOKUP($C169,[1]DatosLineas!$B$2:$H$500,3,FALSE),"")</f>
        <v>0</v>
      </c>
      <c r="G169" s="11">
        <f>IFERROR(VLOOKUP($C169,[1]DatosLineas!$B$2:$H$500,4,FALSE),"")</f>
        <v>0</v>
      </c>
      <c r="H169" s="11">
        <f>IFERROR(VLOOKUP($C169,[1]DatosLineas!$B$2:$H$500,5,FALSE),"")</f>
        <v>0</v>
      </c>
      <c r="I169" s="11">
        <f>IFERROR(VLOOKUP($C169,[1]DatosLineas!$B$2:$H$500,6,FALSE),"")</f>
        <v>0</v>
      </c>
      <c r="J169" s="11">
        <f>IFERROR(VLOOKUP($C169,[1]DatosLineas!$B$2:$H$500,7,FALSE),"")</f>
        <v>0</v>
      </c>
      <c r="K169" s="11">
        <f>SUM(E169:J169)</f>
        <v>0</v>
      </c>
      <c r="L169" s="12" t="str">
        <f>IFERROR(AVERAGEIF(E169:J169,"&gt;0"),"")</f>
        <v/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8">
        <f t="shared" si="2"/>
        <v>167</v>
      </c>
      <c r="B170" s="9" t="s">
        <v>343</v>
      </c>
      <c r="C170" s="10" t="str">
        <f>IFERROR(VLOOKUP(B170,[1]DatosLineas!$A$2:$B$500,2,FALSE),"")</f>
        <v>Berenice Largo Ramirez</v>
      </c>
      <c r="D170" s="10" t="str">
        <f>IFERROR(VLOOKUP(C170,'[1]DATOS TORNEO'!$F$4:$G$503,2,FALSE),"")</f>
        <v>SECRETARIA DE LAS MUJERES</v>
      </c>
      <c r="E170" s="11">
        <f>IFERROR(VLOOKUP($C170,[1]DatosLineas!$B$2:$H$500,2,FALSE),"")</f>
        <v>0</v>
      </c>
      <c r="F170" s="11">
        <f>IFERROR(VLOOKUP($C170,[1]DatosLineas!$B$2:$H$500,3,FALSE),"")</f>
        <v>0</v>
      </c>
      <c r="G170" s="11">
        <f>IFERROR(VLOOKUP($C170,[1]DatosLineas!$B$2:$H$500,4,FALSE),"")</f>
        <v>0</v>
      </c>
      <c r="H170" s="11">
        <f>IFERROR(VLOOKUP($C170,[1]DatosLineas!$B$2:$H$500,5,FALSE),"")</f>
        <v>0</v>
      </c>
      <c r="I170" s="11">
        <f>IFERROR(VLOOKUP($C170,[1]DatosLineas!$B$2:$H$500,6,FALSE),"")</f>
        <v>0</v>
      </c>
      <c r="J170" s="11">
        <f>IFERROR(VLOOKUP($C170,[1]DatosLineas!$B$2:$H$500,7,FALSE),"")</f>
        <v>0</v>
      </c>
      <c r="K170" s="11">
        <f>SUM(E170:J170)</f>
        <v>0</v>
      </c>
      <c r="L170" s="12" t="str">
        <f>IFERROR(AVERAGEIF(E170:J170,"&gt;0"),"")</f>
        <v/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8">
        <f t="shared" si="2"/>
        <v>168</v>
      </c>
      <c r="B171" s="9" t="s">
        <v>344</v>
      </c>
      <c r="C171" s="10" t="str">
        <f>IFERROR(VLOOKUP(B171,[1]DatosLineas!$A$2:$B$500,2,FALSE),"")</f>
        <v>Claudia Patricia Isaza Cruz</v>
      </c>
      <c r="D171" s="10" t="str">
        <f>IFERROR(VLOOKUP(C171,'[1]DATOS TORNEO'!$F$4:$G$503,2,FALSE),"")</f>
        <v>SECRETARIA DE LAS MUJERES</v>
      </c>
      <c r="E171" s="11">
        <f>IFERROR(VLOOKUP($C171,[1]DatosLineas!$B$2:$H$500,2,FALSE),"")</f>
        <v>0</v>
      </c>
      <c r="F171" s="11">
        <f>IFERROR(VLOOKUP($C171,[1]DatosLineas!$B$2:$H$500,3,FALSE),"")</f>
        <v>0</v>
      </c>
      <c r="G171" s="11">
        <f>IFERROR(VLOOKUP($C171,[1]DatosLineas!$B$2:$H$500,4,FALSE),"")</f>
        <v>0</v>
      </c>
      <c r="H171" s="11">
        <f>IFERROR(VLOOKUP($C171,[1]DatosLineas!$B$2:$H$500,5,FALSE),"")</f>
        <v>0</v>
      </c>
      <c r="I171" s="11">
        <f>IFERROR(VLOOKUP($C171,[1]DatosLineas!$B$2:$H$500,6,FALSE),"")</f>
        <v>0</v>
      </c>
      <c r="J171" s="11">
        <f>IFERROR(VLOOKUP($C171,[1]DatosLineas!$B$2:$H$500,7,FALSE),"")</f>
        <v>0</v>
      </c>
      <c r="K171" s="11">
        <f>SUM(E171:J171)</f>
        <v>0</v>
      </c>
      <c r="L171" s="12" t="str">
        <f>IFERROR(AVERAGEIF(E171:J171,"&gt;0"),"")</f>
        <v/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8">
        <f t="shared" si="2"/>
        <v>169</v>
      </c>
      <c r="B172" s="9" t="s">
        <v>345</v>
      </c>
      <c r="C172" s="10" t="str">
        <f>IFERROR(VLOOKUP(B172,[1]DatosLineas!$A$2:$B$500,2,FALSE),"")</f>
        <v>Gloria Maria Montoya Muriel</v>
      </c>
      <c r="D172" s="10" t="str">
        <f>IFERROR(VLOOKUP(C172,'[1]DATOS TORNEO'!$F$4:$G$503,2,FALSE),"")</f>
        <v>SECRETARIA DE LAS MUJERES</v>
      </c>
      <c r="E172" s="11">
        <f>IFERROR(VLOOKUP($C172,[1]DatosLineas!$B$2:$H$500,2,FALSE),"")</f>
        <v>0</v>
      </c>
      <c r="F172" s="11">
        <f>IFERROR(VLOOKUP($C172,[1]DatosLineas!$B$2:$H$500,3,FALSE),"")</f>
        <v>0</v>
      </c>
      <c r="G172" s="11">
        <f>IFERROR(VLOOKUP($C172,[1]DatosLineas!$B$2:$H$500,4,FALSE),"")</f>
        <v>0</v>
      </c>
      <c r="H172" s="11">
        <f>IFERROR(VLOOKUP($C172,[1]DatosLineas!$B$2:$H$500,5,FALSE),"")</f>
        <v>0</v>
      </c>
      <c r="I172" s="11">
        <f>IFERROR(VLOOKUP($C172,[1]DatosLineas!$B$2:$H$500,6,FALSE),"")</f>
        <v>0</v>
      </c>
      <c r="J172" s="11">
        <f>IFERROR(VLOOKUP($C172,[1]DatosLineas!$B$2:$H$500,7,FALSE),"")</f>
        <v>0</v>
      </c>
      <c r="K172" s="11">
        <f>SUM(E172:J172)</f>
        <v>0</v>
      </c>
      <c r="L172" s="12" t="str">
        <f>IFERROR(AVERAGEIF(E172:J172,"&gt;0"),"")</f>
        <v/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8">
        <f t="shared" si="2"/>
        <v>170</v>
      </c>
      <c r="B173" s="9" t="s">
        <v>346</v>
      </c>
      <c r="C173" s="10" t="str">
        <f>IFERROR(VLOOKUP(B173,[1]DatosLineas!$A$2:$B$500,2,FALSE),"")</f>
        <v>Diana Marcela Londoño Agudelo</v>
      </c>
      <c r="D173" s="10" t="str">
        <f>IFERROR(VLOOKUP(C173,'[1]DATOS TORNEO'!$F$4:$G$503,2,FALSE),"")</f>
        <v>SECRETARIA DE LAS MUJERES</v>
      </c>
      <c r="E173" s="11">
        <f>IFERROR(VLOOKUP($C173,[1]DatosLineas!$B$2:$H$500,2,FALSE),"")</f>
        <v>0</v>
      </c>
      <c r="F173" s="11">
        <f>IFERROR(VLOOKUP($C173,[1]DatosLineas!$B$2:$H$500,3,FALSE),"")</f>
        <v>0</v>
      </c>
      <c r="G173" s="11">
        <f>IFERROR(VLOOKUP($C173,[1]DatosLineas!$B$2:$H$500,4,FALSE),"")</f>
        <v>0</v>
      </c>
      <c r="H173" s="11">
        <f>IFERROR(VLOOKUP($C173,[1]DatosLineas!$B$2:$H$500,5,FALSE),"")</f>
        <v>0</v>
      </c>
      <c r="I173" s="11">
        <f>IFERROR(VLOOKUP($C173,[1]DatosLineas!$B$2:$H$500,6,FALSE),"")</f>
        <v>0</v>
      </c>
      <c r="J173" s="11">
        <f>IFERROR(VLOOKUP($C173,[1]DatosLineas!$B$2:$H$500,7,FALSE),"")</f>
        <v>0</v>
      </c>
      <c r="K173" s="11">
        <f>SUM(E173:J173)</f>
        <v>0</v>
      </c>
      <c r="L173" s="12" t="str">
        <f>IFERROR(AVERAGEIF(E173:J173,"&gt;0"),"")</f>
        <v/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8">
        <f t="shared" si="2"/>
        <v>171</v>
      </c>
      <c r="B174" s="9" t="s">
        <v>347</v>
      </c>
      <c r="C174" s="10" t="str">
        <f>IFERROR(VLOOKUP(B174,[1]DatosLineas!$A$2:$B$500,2,FALSE),"")</f>
        <v>Gloria Isabel Montoya Barato</v>
      </c>
      <c r="D174" s="10" t="str">
        <f>IFERROR(VLOOKUP(C174,'[1]DATOS TORNEO'!$F$4:$G$503,2,FALSE),"")</f>
        <v>SECRETARIA DE LAS MUJERES</v>
      </c>
      <c r="E174" s="11">
        <f>IFERROR(VLOOKUP($C174,[1]DatosLineas!$B$2:$H$500,2,FALSE),"")</f>
        <v>0</v>
      </c>
      <c r="F174" s="11">
        <f>IFERROR(VLOOKUP($C174,[1]DatosLineas!$B$2:$H$500,3,FALSE),"")</f>
        <v>0</v>
      </c>
      <c r="G174" s="11">
        <f>IFERROR(VLOOKUP($C174,[1]DatosLineas!$B$2:$H$500,4,FALSE),"")</f>
        <v>0</v>
      </c>
      <c r="H174" s="11">
        <f>IFERROR(VLOOKUP($C174,[1]DatosLineas!$B$2:$H$500,5,FALSE),"")</f>
        <v>0</v>
      </c>
      <c r="I174" s="11">
        <f>IFERROR(VLOOKUP($C174,[1]DatosLineas!$B$2:$H$500,6,FALSE),"")</f>
        <v>0</v>
      </c>
      <c r="J174" s="11">
        <f>IFERROR(VLOOKUP($C174,[1]DatosLineas!$B$2:$H$500,7,FALSE),"")</f>
        <v>0</v>
      </c>
      <c r="K174" s="11">
        <f>SUM(E174:J174)</f>
        <v>0</v>
      </c>
      <c r="L174" s="12" t="str">
        <f>IFERROR(AVERAGEIF(E174:J174,"&gt;0"),"")</f>
        <v/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8">
        <f t="shared" si="2"/>
        <v>172</v>
      </c>
      <c r="B175" s="9" t="s">
        <v>348</v>
      </c>
      <c r="C175" s="10" t="str">
        <f>IFERROR(VLOOKUP(B175,[1]DatosLineas!$A$2:$B$500,2,FALSE),"")</f>
        <v>Luz Marleny Alzate Franco</v>
      </c>
      <c r="D175" s="10" t="str">
        <f>IFERROR(VLOOKUP(C175,'[1]DATOS TORNEO'!$F$4:$G$503,2,FALSE),"")</f>
        <v>SECRETARIA DE LAS MUJERES</v>
      </c>
      <c r="E175" s="11">
        <f>IFERROR(VLOOKUP($C175,[1]DatosLineas!$B$2:$H$500,2,FALSE),"")</f>
        <v>0</v>
      </c>
      <c r="F175" s="11">
        <f>IFERROR(VLOOKUP($C175,[1]DatosLineas!$B$2:$H$500,3,FALSE),"")</f>
        <v>0</v>
      </c>
      <c r="G175" s="11">
        <f>IFERROR(VLOOKUP($C175,[1]DatosLineas!$B$2:$H$500,4,FALSE),"")</f>
        <v>0</v>
      </c>
      <c r="H175" s="11">
        <f>IFERROR(VLOOKUP($C175,[1]DatosLineas!$B$2:$H$500,5,FALSE),"")</f>
        <v>0</v>
      </c>
      <c r="I175" s="11">
        <f>IFERROR(VLOOKUP($C175,[1]DatosLineas!$B$2:$H$500,6,FALSE),"")</f>
        <v>0</v>
      </c>
      <c r="J175" s="11">
        <f>IFERROR(VLOOKUP($C175,[1]DatosLineas!$B$2:$H$500,7,FALSE),"")</f>
        <v>0</v>
      </c>
      <c r="K175" s="11">
        <f>SUM(E175:J175)</f>
        <v>0</v>
      </c>
      <c r="L175" s="12" t="str">
        <f>IFERROR(AVERAGEIF(E175:J175,"&gt;0"),"")</f>
        <v/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8">
        <f t="shared" si="2"/>
        <v>173</v>
      </c>
      <c r="B176" s="9" t="s">
        <v>349</v>
      </c>
      <c r="C176" s="10" t="str">
        <f>IFERROR(VLOOKUP(B176,[1]DatosLineas!$A$2:$B$500,2,FALSE),"")</f>
        <v>Nancy Jimena Osorno Ochoa</v>
      </c>
      <c r="D176" s="10" t="str">
        <f>IFERROR(VLOOKUP(C176,'[1]DATOS TORNEO'!$F$4:$G$503,2,FALSE),"")</f>
        <v>SECRETARIA DE LAS MUJERES</v>
      </c>
      <c r="E176" s="11">
        <f>IFERROR(VLOOKUP($C176,[1]DatosLineas!$B$2:$H$500,2,FALSE),"")</f>
        <v>0</v>
      </c>
      <c r="F176" s="11">
        <f>IFERROR(VLOOKUP($C176,[1]DatosLineas!$B$2:$H$500,3,FALSE),"")</f>
        <v>0</v>
      </c>
      <c r="G176" s="11">
        <f>IFERROR(VLOOKUP($C176,[1]DatosLineas!$B$2:$H$500,4,FALSE),"")</f>
        <v>0</v>
      </c>
      <c r="H176" s="11">
        <f>IFERROR(VLOOKUP($C176,[1]DatosLineas!$B$2:$H$500,5,FALSE),"")</f>
        <v>0</v>
      </c>
      <c r="I176" s="11">
        <f>IFERROR(VLOOKUP($C176,[1]DatosLineas!$B$2:$H$500,6,FALSE),"")</f>
        <v>0</v>
      </c>
      <c r="J176" s="11">
        <f>IFERROR(VLOOKUP($C176,[1]DatosLineas!$B$2:$H$500,7,FALSE),"")</f>
        <v>0</v>
      </c>
      <c r="K176" s="11">
        <f>SUM(E176:J176)</f>
        <v>0</v>
      </c>
      <c r="L176" s="12" t="str">
        <f>IFERROR(AVERAGEIF(E176:J176,"&gt;0"),"")</f>
        <v/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8">
        <f t="shared" si="2"/>
        <v>174</v>
      </c>
      <c r="B177" s="9" t="s">
        <v>350</v>
      </c>
      <c r="C177" s="10" t="str">
        <f>IFERROR(VLOOKUP(B177,[1]DatosLineas!$A$2:$B$500,2,FALSE),"")</f>
        <v>Magda Cristina Tirado Vergara</v>
      </c>
      <c r="D177" s="10" t="str">
        <f>IFERROR(VLOOKUP(C177,'[1]DATOS TORNEO'!$F$4:$G$503,2,FALSE),"")</f>
        <v>SECRETARIA DE LAS MUJERES</v>
      </c>
      <c r="E177" s="11">
        <f>IFERROR(VLOOKUP($C177,[1]DatosLineas!$B$2:$H$500,2,FALSE),"")</f>
        <v>0</v>
      </c>
      <c r="F177" s="11">
        <f>IFERROR(VLOOKUP($C177,[1]DatosLineas!$B$2:$H$500,3,FALSE),"")</f>
        <v>0</v>
      </c>
      <c r="G177" s="11">
        <f>IFERROR(VLOOKUP($C177,[1]DatosLineas!$B$2:$H$500,4,FALSE),"")</f>
        <v>0</v>
      </c>
      <c r="H177" s="11">
        <f>IFERROR(VLOOKUP($C177,[1]DatosLineas!$B$2:$H$500,5,FALSE),"")</f>
        <v>0</v>
      </c>
      <c r="I177" s="11">
        <f>IFERROR(VLOOKUP($C177,[1]DatosLineas!$B$2:$H$500,6,FALSE),"")</f>
        <v>0</v>
      </c>
      <c r="J177" s="11">
        <f>IFERROR(VLOOKUP($C177,[1]DatosLineas!$B$2:$H$500,7,FALSE),"")</f>
        <v>0</v>
      </c>
      <c r="K177" s="11">
        <f>SUM(E177:J177)</f>
        <v>0</v>
      </c>
      <c r="L177" s="12" t="str">
        <f>IFERROR(AVERAGEIF(E177:J177,"&gt;0"),"")</f>
        <v/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8">
        <f t="shared" si="2"/>
        <v>175</v>
      </c>
      <c r="B178" s="9" t="s">
        <v>351</v>
      </c>
      <c r="C178" s="10" t="str">
        <f>IFERROR(VLOOKUP(B178,[1]DatosLineas!$A$2:$B$500,2,FALSE),"")</f>
        <v>Lesly Jhojana Sanchez Correa</v>
      </c>
      <c r="D178" s="10" t="str">
        <f>IFERROR(VLOOKUP(C178,'[1]DATOS TORNEO'!$F$4:$G$503,2,FALSE),"")</f>
        <v>SECRETARIA DE LAS MUJERES</v>
      </c>
      <c r="E178" s="11">
        <f>IFERROR(VLOOKUP($C178,[1]DatosLineas!$B$2:$H$500,2,FALSE),"")</f>
        <v>0</v>
      </c>
      <c r="F178" s="11">
        <f>IFERROR(VLOOKUP($C178,[1]DatosLineas!$B$2:$H$500,3,FALSE),"")</f>
        <v>0</v>
      </c>
      <c r="G178" s="11">
        <f>IFERROR(VLOOKUP($C178,[1]DatosLineas!$B$2:$H$500,4,FALSE),"")</f>
        <v>0</v>
      </c>
      <c r="H178" s="11">
        <f>IFERROR(VLOOKUP($C178,[1]DatosLineas!$B$2:$H$500,5,FALSE),"")</f>
        <v>0</v>
      </c>
      <c r="I178" s="11">
        <f>IFERROR(VLOOKUP($C178,[1]DatosLineas!$B$2:$H$500,6,FALSE),"")</f>
        <v>0</v>
      </c>
      <c r="J178" s="11">
        <f>IFERROR(VLOOKUP($C178,[1]DatosLineas!$B$2:$H$500,7,FALSE),"")</f>
        <v>0</v>
      </c>
      <c r="K178" s="11">
        <f>SUM(E178:J178)</f>
        <v>0</v>
      </c>
      <c r="L178" s="12" t="str">
        <f>IFERROR(AVERAGEIF(E178:J178,"&gt;0"),"")</f>
        <v/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8">
        <f t="shared" si="2"/>
        <v>176</v>
      </c>
      <c r="B179" s="9" t="s">
        <v>352</v>
      </c>
      <c r="C179" s="10" t="str">
        <f>IFERROR(VLOOKUP(B179,[1]DatosLineas!$A$2:$B$500,2,FALSE),"")</f>
        <v>Yanneth Gamboa Castro</v>
      </c>
      <c r="D179" s="10" t="str">
        <f>IFERROR(VLOOKUP(C179,'[1]DATOS TORNEO'!$F$4:$G$503,2,FALSE),"")</f>
        <v>SECRETARIA DE MOVILIDAD</v>
      </c>
      <c r="E179" s="11">
        <f>IFERROR(VLOOKUP($C179,[1]DatosLineas!$B$2:$H$500,2,FALSE),"")</f>
        <v>0</v>
      </c>
      <c r="F179" s="11">
        <f>IFERROR(VLOOKUP($C179,[1]DatosLineas!$B$2:$H$500,3,FALSE),"")</f>
        <v>0</v>
      </c>
      <c r="G179" s="11">
        <f>IFERROR(VLOOKUP($C179,[1]DatosLineas!$B$2:$H$500,4,FALSE),"")</f>
        <v>0</v>
      </c>
      <c r="H179" s="11">
        <f>IFERROR(VLOOKUP($C179,[1]DatosLineas!$B$2:$H$500,5,FALSE),"")</f>
        <v>0</v>
      </c>
      <c r="I179" s="11">
        <f>IFERROR(VLOOKUP($C179,[1]DatosLineas!$B$2:$H$500,6,FALSE),"")</f>
        <v>0</v>
      </c>
      <c r="J179" s="11">
        <f>IFERROR(VLOOKUP($C179,[1]DatosLineas!$B$2:$H$500,7,FALSE),"")</f>
        <v>0</v>
      </c>
      <c r="K179" s="11">
        <f>SUM(E179:J179)</f>
        <v>0</v>
      </c>
      <c r="L179" s="12" t="str">
        <f>IFERROR(AVERAGEIF(E179:J179,"&gt;0"),"")</f>
        <v/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8">
        <f t="shared" si="2"/>
        <v>177</v>
      </c>
      <c r="B180" s="9" t="s">
        <v>353</v>
      </c>
      <c r="C180" s="10" t="str">
        <f>IFERROR(VLOOKUP(B180,[1]DatosLineas!$A$2:$B$500,2,FALSE),"")</f>
        <v>Katherine Correa Berrio</v>
      </c>
      <c r="D180" s="10" t="str">
        <f>IFERROR(VLOOKUP(C180,'[1]DATOS TORNEO'!$F$4:$G$503,2,FALSE),"")</f>
        <v>SECRETARIA DE MOVILIDAD</v>
      </c>
      <c r="E180" s="11">
        <f>IFERROR(VLOOKUP($C180,[1]DatosLineas!$B$2:$H$500,2,FALSE),"")</f>
        <v>0</v>
      </c>
      <c r="F180" s="11">
        <f>IFERROR(VLOOKUP($C180,[1]DatosLineas!$B$2:$H$500,3,FALSE),"")</f>
        <v>0</v>
      </c>
      <c r="G180" s="11">
        <f>IFERROR(VLOOKUP($C180,[1]DatosLineas!$B$2:$H$500,4,FALSE),"")</f>
        <v>0</v>
      </c>
      <c r="H180" s="11">
        <f>IFERROR(VLOOKUP($C180,[1]DatosLineas!$B$2:$H$500,5,FALSE),"")</f>
        <v>0</v>
      </c>
      <c r="I180" s="11">
        <f>IFERROR(VLOOKUP($C180,[1]DatosLineas!$B$2:$H$500,6,FALSE),"")</f>
        <v>0</v>
      </c>
      <c r="J180" s="11">
        <f>IFERROR(VLOOKUP($C180,[1]DatosLineas!$B$2:$H$500,7,FALSE),"")</f>
        <v>0</v>
      </c>
      <c r="K180" s="11">
        <f>SUM(E180:J180)</f>
        <v>0</v>
      </c>
      <c r="L180" s="12" t="str">
        <f>IFERROR(AVERAGEIF(E180:J180,"&gt;0"),"")</f>
        <v/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8">
        <f t="shared" si="2"/>
        <v>178</v>
      </c>
      <c r="B181" s="9" t="s">
        <v>354</v>
      </c>
      <c r="C181" s="10" t="str">
        <f>IFERROR(VLOOKUP(B181,[1]DatosLineas!$A$2:$B$500,2,FALSE),"")</f>
        <v>Yesica Yuliet Ramirez Arroyave</v>
      </c>
      <c r="D181" s="10" t="str">
        <f>IFERROR(VLOOKUP(C181,'[1]DATOS TORNEO'!$F$4:$G$503,2,FALSE),"")</f>
        <v>SECRETARIA DE MOVILIDAD</v>
      </c>
      <c r="E181" s="11">
        <f>IFERROR(VLOOKUP($C181,[1]DatosLineas!$B$2:$H$500,2,FALSE),"")</f>
        <v>0</v>
      </c>
      <c r="F181" s="11">
        <f>IFERROR(VLOOKUP($C181,[1]DatosLineas!$B$2:$H$500,3,FALSE),"")</f>
        <v>0</v>
      </c>
      <c r="G181" s="11">
        <f>IFERROR(VLOOKUP($C181,[1]DatosLineas!$B$2:$H$500,4,FALSE),"")</f>
        <v>0</v>
      </c>
      <c r="H181" s="11">
        <f>IFERROR(VLOOKUP($C181,[1]DatosLineas!$B$2:$H$500,5,FALSE),"")</f>
        <v>0</v>
      </c>
      <c r="I181" s="11">
        <f>IFERROR(VLOOKUP($C181,[1]DatosLineas!$B$2:$H$500,6,FALSE),"")</f>
        <v>0</v>
      </c>
      <c r="J181" s="11">
        <f>IFERROR(VLOOKUP($C181,[1]DatosLineas!$B$2:$H$500,7,FALSE),"")</f>
        <v>0</v>
      </c>
      <c r="K181" s="11">
        <f>SUM(E181:J181)</f>
        <v>0</v>
      </c>
      <c r="L181" s="12" t="str">
        <f>IFERROR(AVERAGEIF(E181:J181,"&gt;0"),"")</f>
        <v/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8">
        <f t="shared" si="2"/>
        <v>179</v>
      </c>
      <c r="B182" s="9" t="s">
        <v>355</v>
      </c>
      <c r="C182" s="10" t="str">
        <f>IFERROR(VLOOKUP(B182,[1]DatosLineas!$A$2:$B$500,2,FALSE),"")</f>
        <v>Karen Julieth Londoño Correa</v>
      </c>
      <c r="D182" s="10" t="str">
        <f>IFERROR(VLOOKUP(C182,'[1]DATOS TORNEO'!$F$4:$G$503,2,FALSE),"")</f>
        <v>SECRETARIA DE MOVILIDAD</v>
      </c>
      <c r="E182" s="11">
        <f>IFERROR(VLOOKUP($C182,[1]DatosLineas!$B$2:$H$500,2,FALSE),"")</f>
        <v>0</v>
      </c>
      <c r="F182" s="11">
        <f>IFERROR(VLOOKUP($C182,[1]DatosLineas!$B$2:$H$500,3,FALSE),"")</f>
        <v>0</v>
      </c>
      <c r="G182" s="11">
        <f>IFERROR(VLOOKUP($C182,[1]DatosLineas!$B$2:$H$500,4,FALSE),"")</f>
        <v>0</v>
      </c>
      <c r="H182" s="11">
        <f>IFERROR(VLOOKUP($C182,[1]DatosLineas!$B$2:$H$500,5,FALSE),"")</f>
        <v>0</v>
      </c>
      <c r="I182" s="11">
        <f>IFERROR(VLOOKUP($C182,[1]DatosLineas!$B$2:$H$500,6,FALSE),"")</f>
        <v>0</v>
      </c>
      <c r="J182" s="11">
        <f>IFERROR(VLOOKUP($C182,[1]DatosLineas!$B$2:$H$500,7,FALSE),"")</f>
        <v>0</v>
      </c>
      <c r="K182" s="11">
        <f>SUM(E182:J182)</f>
        <v>0</v>
      </c>
      <c r="L182" s="12" t="str">
        <f>IFERROR(AVERAGEIF(E182:J182,"&gt;0"),"")</f>
        <v/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8">
        <f t="shared" si="2"/>
        <v>180</v>
      </c>
      <c r="B183" s="9" t="s">
        <v>356</v>
      </c>
      <c r="C183" s="10" t="str">
        <f>IFERROR(VLOOKUP(B183,[1]DatosLineas!$A$2:$B$500,2,FALSE),"")</f>
        <v>Deissy Carolina Jaramillo Moreno</v>
      </c>
      <c r="D183" s="10" t="str">
        <f>IFERROR(VLOOKUP(C183,'[1]DATOS TORNEO'!$F$4:$G$503,2,FALSE),"")</f>
        <v>SECRETARIA DE MOVILIDAD</v>
      </c>
      <c r="E183" s="11">
        <f>IFERROR(VLOOKUP($C183,[1]DatosLineas!$B$2:$H$500,2,FALSE),"")</f>
        <v>0</v>
      </c>
      <c r="F183" s="11">
        <f>IFERROR(VLOOKUP($C183,[1]DatosLineas!$B$2:$H$500,3,FALSE),"")</f>
        <v>0</v>
      </c>
      <c r="G183" s="11">
        <f>IFERROR(VLOOKUP($C183,[1]DatosLineas!$B$2:$H$500,4,FALSE),"")</f>
        <v>0</v>
      </c>
      <c r="H183" s="11">
        <f>IFERROR(VLOOKUP($C183,[1]DatosLineas!$B$2:$H$500,5,FALSE),"")</f>
        <v>0</v>
      </c>
      <c r="I183" s="11">
        <f>IFERROR(VLOOKUP($C183,[1]DatosLineas!$B$2:$H$500,6,FALSE),"")</f>
        <v>0</v>
      </c>
      <c r="J183" s="11">
        <f>IFERROR(VLOOKUP($C183,[1]DatosLineas!$B$2:$H$500,7,FALSE),"")</f>
        <v>0</v>
      </c>
      <c r="K183" s="11">
        <f>SUM(E183:J183)</f>
        <v>0</v>
      </c>
      <c r="L183" s="12" t="str">
        <f>IFERROR(AVERAGEIF(E183:J183,"&gt;0"),"")</f>
        <v/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8">
        <f t="shared" si="2"/>
        <v>181</v>
      </c>
      <c r="B184" s="9" t="s">
        <v>357</v>
      </c>
      <c r="C184" s="10" t="str">
        <f>IFERROR(VLOOKUP(B184,[1]DatosLineas!$A$2:$B$500,2,FALSE),"")</f>
        <v>Dayana Ruiz Ruge</v>
      </c>
      <c r="D184" s="10" t="str">
        <f>IFERROR(VLOOKUP(C184,'[1]DATOS TORNEO'!$F$4:$G$503,2,FALSE),"")</f>
        <v>SECRETARIA DE MOVILIDAD</v>
      </c>
      <c r="E184" s="11">
        <f>IFERROR(VLOOKUP($C184,[1]DatosLineas!$B$2:$H$500,2,FALSE),"")</f>
        <v>0</v>
      </c>
      <c r="F184" s="11">
        <f>IFERROR(VLOOKUP($C184,[1]DatosLineas!$B$2:$H$500,3,FALSE),"")</f>
        <v>0</v>
      </c>
      <c r="G184" s="11">
        <f>IFERROR(VLOOKUP($C184,[1]DatosLineas!$B$2:$H$500,4,FALSE),"")</f>
        <v>0</v>
      </c>
      <c r="H184" s="11">
        <f>IFERROR(VLOOKUP($C184,[1]DatosLineas!$B$2:$H$500,5,FALSE),"")</f>
        <v>0</v>
      </c>
      <c r="I184" s="11">
        <f>IFERROR(VLOOKUP($C184,[1]DatosLineas!$B$2:$H$500,6,FALSE),"")</f>
        <v>0</v>
      </c>
      <c r="J184" s="11">
        <f>IFERROR(VLOOKUP($C184,[1]DatosLineas!$B$2:$H$500,7,FALSE),"")</f>
        <v>0</v>
      </c>
      <c r="K184" s="11">
        <f>SUM(E184:J184)</f>
        <v>0</v>
      </c>
      <c r="L184" s="12" t="str">
        <f>IFERROR(AVERAGEIF(E184:J184,"&gt;0"),"")</f>
        <v/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8">
        <f t="shared" si="2"/>
        <v>182</v>
      </c>
      <c r="B185" s="9" t="s">
        <v>358</v>
      </c>
      <c r="C185" s="10" t="str">
        <f>IFERROR(VLOOKUP(B185,[1]DatosLineas!$A$2:$B$500,2,FALSE),"")</f>
        <v>Yamile Loaiza Castellano</v>
      </c>
      <c r="D185" s="10" t="str">
        <f>IFERROR(VLOOKUP(C185,'[1]DATOS TORNEO'!$F$4:$G$503,2,FALSE),"")</f>
        <v>SECRETARIA DE SALUD</v>
      </c>
      <c r="E185" s="11">
        <f>IFERROR(VLOOKUP($C185,[1]DatosLineas!$B$2:$H$500,2,FALSE),"")</f>
        <v>0</v>
      </c>
      <c r="F185" s="11">
        <f>IFERROR(VLOOKUP($C185,[1]DatosLineas!$B$2:$H$500,3,FALSE),"")</f>
        <v>0</v>
      </c>
      <c r="G185" s="11">
        <f>IFERROR(VLOOKUP($C185,[1]DatosLineas!$B$2:$H$500,4,FALSE),"")</f>
        <v>0</v>
      </c>
      <c r="H185" s="11">
        <f>IFERROR(VLOOKUP($C185,[1]DatosLineas!$B$2:$H$500,5,FALSE),"")</f>
        <v>0</v>
      </c>
      <c r="I185" s="11">
        <f>IFERROR(VLOOKUP($C185,[1]DatosLineas!$B$2:$H$500,6,FALSE),"")</f>
        <v>0</v>
      </c>
      <c r="J185" s="11">
        <f>IFERROR(VLOOKUP($C185,[1]DatosLineas!$B$2:$H$500,7,FALSE),"")</f>
        <v>0</v>
      </c>
      <c r="K185" s="11">
        <f>SUM(E185:J185)</f>
        <v>0</v>
      </c>
      <c r="L185" s="12" t="str">
        <f>IFERROR(AVERAGEIF(E185:J185,"&gt;0"),"")</f>
        <v/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8">
        <f t="shared" si="2"/>
        <v>183</v>
      </c>
      <c r="B186" s="9" t="s">
        <v>359</v>
      </c>
      <c r="C186" s="10" t="str">
        <f>IFERROR(VLOOKUP(B186,[1]DatosLineas!$A$2:$B$500,2,FALSE),"")</f>
        <v>Alba Lucidia Holguin Lopera</v>
      </c>
      <c r="D186" s="10" t="str">
        <f>IFERROR(VLOOKUP(C186,'[1]DATOS TORNEO'!$F$4:$G$503,2,FALSE),"")</f>
        <v>SECRETARIA DE SEGURIDAD Y CONVIVENCIA</v>
      </c>
      <c r="E186" s="11">
        <f>IFERROR(VLOOKUP($C186,[1]DatosLineas!$B$2:$H$500,2,FALSE),"")</f>
        <v>0</v>
      </c>
      <c r="F186" s="11">
        <f>IFERROR(VLOOKUP($C186,[1]DatosLineas!$B$2:$H$500,3,FALSE),"")</f>
        <v>0</v>
      </c>
      <c r="G186" s="11">
        <f>IFERROR(VLOOKUP($C186,[1]DatosLineas!$B$2:$H$500,4,FALSE),"")</f>
        <v>0</v>
      </c>
      <c r="H186" s="11">
        <f>IFERROR(VLOOKUP($C186,[1]DatosLineas!$B$2:$H$500,5,FALSE),"")</f>
        <v>0</v>
      </c>
      <c r="I186" s="11">
        <f>IFERROR(VLOOKUP($C186,[1]DatosLineas!$B$2:$H$500,6,FALSE),"")</f>
        <v>0</v>
      </c>
      <c r="J186" s="11">
        <f>IFERROR(VLOOKUP($C186,[1]DatosLineas!$B$2:$H$500,7,FALSE),"")</f>
        <v>0</v>
      </c>
      <c r="K186" s="11">
        <f>SUM(E186:J186)</f>
        <v>0</v>
      </c>
      <c r="L186" s="12" t="str">
        <f>IFERROR(AVERAGEIF(E186:J186,"&gt;0"),"")</f>
        <v/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8">
        <f t="shared" si="2"/>
        <v>184</v>
      </c>
      <c r="B187" s="9" t="s">
        <v>360</v>
      </c>
      <c r="C187" s="10" t="str">
        <f>IFERROR(VLOOKUP(B187,[1]DatosLineas!$A$2:$B$500,2,FALSE),"")</f>
        <v>Paula Andrea Mesa Londono</v>
      </c>
      <c r="D187" s="10" t="str">
        <f>IFERROR(VLOOKUP(C187,'[1]DATOS TORNEO'!$F$4:$G$503,2,FALSE),"")</f>
        <v>SECRETARIA DE SEGURIDAD Y CONVIVENCIA</v>
      </c>
      <c r="E187" s="11">
        <f>IFERROR(VLOOKUP($C187,[1]DatosLineas!$B$2:$H$500,2,FALSE),"")</f>
        <v>0</v>
      </c>
      <c r="F187" s="11">
        <f>IFERROR(VLOOKUP($C187,[1]DatosLineas!$B$2:$H$500,3,FALSE),"")</f>
        <v>0</v>
      </c>
      <c r="G187" s="11">
        <f>IFERROR(VLOOKUP($C187,[1]DatosLineas!$B$2:$H$500,4,FALSE),"")</f>
        <v>0</v>
      </c>
      <c r="H187" s="11">
        <f>IFERROR(VLOOKUP($C187,[1]DatosLineas!$B$2:$H$500,5,FALSE),"")</f>
        <v>0</v>
      </c>
      <c r="I187" s="11">
        <f>IFERROR(VLOOKUP($C187,[1]DatosLineas!$B$2:$H$500,6,FALSE),"")</f>
        <v>0</v>
      </c>
      <c r="J187" s="11">
        <f>IFERROR(VLOOKUP($C187,[1]DatosLineas!$B$2:$H$500,7,FALSE),"")</f>
        <v>0</v>
      </c>
      <c r="K187" s="11">
        <f>SUM(E187:J187)</f>
        <v>0</v>
      </c>
      <c r="L187" s="12" t="str">
        <f>IFERROR(AVERAGEIF(E187:J187,"&gt;0"),"")</f>
        <v/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8">
        <f t="shared" si="2"/>
        <v>185</v>
      </c>
      <c r="B188" s="9" t="s">
        <v>361</v>
      </c>
      <c r="C188" s="10" t="str">
        <f>IFERROR(VLOOKUP(B188,[1]DatosLineas!$A$2:$B$500,2,FALSE),"")</f>
        <v>Yenifer Brand Caceres</v>
      </c>
      <c r="D188" s="10" t="str">
        <f>IFERROR(VLOOKUP(C188,'[1]DATOS TORNEO'!$F$4:$G$503,2,FALSE),"")</f>
        <v>SECRETARIA DE SEGURIDAD Y CONVIVENCIA</v>
      </c>
      <c r="E188" s="11">
        <f>IFERROR(VLOOKUP($C188,[1]DatosLineas!$B$2:$H$500,2,FALSE),"")</f>
        <v>0</v>
      </c>
      <c r="F188" s="11">
        <f>IFERROR(VLOOKUP($C188,[1]DatosLineas!$B$2:$H$500,3,FALSE),"")</f>
        <v>0</v>
      </c>
      <c r="G188" s="11">
        <f>IFERROR(VLOOKUP($C188,[1]DatosLineas!$B$2:$H$500,4,FALSE),"")</f>
        <v>0</v>
      </c>
      <c r="H188" s="11">
        <f>IFERROR(VLOOKUP($C188,[1]DatosLineas!$B$2:$H$500,5,FALSE),"")</f>
        <v>0</v>
      </c>
      <c r="I188" s="11">
        <f>IFERROR(VLOOKUP($C188,[1]DatosLineas!$B$2:$H$500,6,FALSE),"")</f>
        <v>0</v>
      </c>
      <c r="J188" s="11">
        <f>IFERROR(VLOOKUP($C188,[1]DatosLineas!$B$2:$H$500,7,FALSE),"")</f>
        <v>0</v>
      </c>
      <c r="K188" s="11">
        <f>SUM(E188:J188)</f>
        <v>0</v>
      </c>
      <c r="L188" s="12" t="str">
        <f>IFERROR(AVERAGEIF(E188:J188,"&gt;0"),"")</f>
        <v/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8">
        <f t="shared" si="2"/>
        <v>186</v>
      </c>
      <c r="B189" s="9" t="s">
        <v>362</v>
      </c>
      <c r="C189" s="10" t="str">
        <f>IFERROR(VLOOKUP(B189,[1]DatosLineas!$A$2:$B$500,2,FALSE),"")</f>
        <v>Luz Mery Rua Acevedo</v>
      </c>
      <c r="D189" s="10" t="str">
        <f>IFERROR(VLOOKUP(C189,'[1]DATOS TORNEO'!$F$4:$G$503,2,FALSE),"")</f>
        <v>SECRETARIA DE SEGURIDAD Y CONVIVENCIA</v>
      </c>
      <c r="E189" s="11">
        <f>IFERROR(VLOOKUP($C189,[1]DatosLineas!$B$2:$H$500,2,FALSE),"")</f>
        <v>0</v>
      </c>
      <c r="F189" s="11">
        <f>IFERROR(VLOOKUP($C189,[1]DatosLineas!$B$2:$H$500,3,FALSE),"")</f>
        <v>0</v>
      </c>
      <c r="G189" s="11">
        <f>IFERROR(VLOOKUP($C189,[1]DatosLineas!$B$2:$H$500,4,FALSE),"")</f>
        <v>0</v>
      </c>
      <c r="H189" s="11">
        <f>IFERROR(VLOOKUP($C189,[1]DatosLineas!$B$2:$H$500,5,FALSE),"")</f>
        <v>0</v>
      </c>
      <c r="I189" s="11">
        <f>IFERROR(VLOOKUP($C189,[1]DatosLineas!$B$2:$H$500,6,FALSE),"")</f>
        <v>0</v>
      </c>
      <c r="J189" s="11">
        <f>IFERROR(VLOOKUP($C189,[1]DatosLineas!$B$2:$H$500,7,FALSE),"")</f>
        <v>0</v>
      </c>
      <c r="K189" s="11">
        <f>SUM(E189:J189)</f>
        <v>0</v>
      </c>
      <c r="L189" s="12" t="str">
        <f>IFERROR(AVERAGEIF(E189:J189,"&gt;0"),"")</f>
        <v/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8">
        <f t="shared" si="2"/>
        <v>187</v>
      </c>
      <c r="B190" s="9" t="s">
        <v>363</v>
      </c>
      <c r="C190" s="10" t="str">
        <f>IFERROR(VLOOKUP(B190,[1]DatosLineas!$A$2:$B$500,2,FALSE),"")</f>
        <v>Ana Maria Bedoya Isaza</v>
      </c>
      <c r="D190" s="10" t="str">
        <f>IFERROR(VLOOKUP(C190,'[1]DATOS TORNEO'!$F$4:$G$503,2,FALSE),"")</f>
        <v>SECRETARIA DE SEGURIDAD Y CONVIVENCIA</v>
      </c>
      <c r="E190" s="11">
        <f>IFERROR(VLOOKUP($C190,[1]DatosLineas!$B$2:$H$500,2,FALSE),"")</f>
        <v>0</v>
      </c>
      <c r="F190" s="11">
        <f>IFERROR(VLOOKUP($C190,[1]DatosLineas!$B$2:$H$500,3,FALSE),"")</f>
        <v>0</v>
      </c>
      <c r="G190" s="11">
        <f>IFERROR(VLOOKUP($C190,[1]DatosLineas!$B$2:$H$500,4,FALSE),"")</f>
        <v>0</v>
      </c>
      <c r="H190" s="11">
        <f>IFERROR(VLOOKUP($C190,[1]DatosLineas!$B$2:$H$500,5,FALSE),"")</f>
        <v>0</v>
      </c>
      <c r="I190" s="11">
        <f>IFERROR(VLOOKUP($C190,[1]DatosLineas!$B$2:$H$500,6,FALSE),"")</f>
        <v>0</v>
      </c>
      <c r="J190" s="11">
        <f>IFERROR(VLOOKUP($C190,[1]DatosLineas!$B$2:$H$500,7,FALSE),"")</f>
        <v>0</v>
      </c>
      <c r="K190" s="11">
        <f>SUM(E190:J190)</f>
        <v>0</v>
      </c>
      <c r="L190" s="12" t="str">
        <f>IFERROR(AVERAGEIF(E190:J190,"&gt;0"),"")</f>
        <v/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8">
        <f t="shared" si="2"/>
        <v>188</v>
      </c>
      <c r="B191" s="9" t="s">
        <v>364</v>
      </c>
      <c r="C191" s="10" t="str">
        <f>IFERROR(VLOOKUP(B191,[1]DatosLineas!$A$2:$B$500,2,FALSE),"")</f>
        <v>Martha Elizabeth Portilla Moreno</v>
      </c>
      <c r="D191" s="10" t="str">
        <f>IFERROR(VLOOKUP(C191,'[1]DATOS TORNEO'!$F$4:$G$503,2,FALSE),"")</f>
        <v>SECRETARIA DE SEGURIDAD Y CONVIVENCIA</v>
      </c>
      <c r="E191" s="11">
        <f>IFERROR(VLOOKUP($C191,[1]DatosLineas!$B$2:$H$500,2,FALSE),"")</f>
        <v>0</v>
      </c>
      <c r="F191" s="11">
        <f>IFERROR(VLOOKUP($C191,[1]DatosLineas!$B$2:$H$500,3,FALSE),"")</f>
        <v>0</v>
      </c>
      <c r="G191" s="11">
        <f>IFERROR(VLOOKUP($C191,[1]DatosLineas!$B$2:$H$500,4,FALSE),"")</f>
        <v>0</v>
      </c>
      <c r="H191" s="11">
        <f>IFERROR(VLOOKUP($C191,[1]DatosLineas!$B$2:$H$500,5,FALSE),"")</f>
        <v>0</v>
      </c>
      <c r="I191" s="11">
        <f>IFERROR(VLOOKUP($C191,[1]DatosLineas!$B$2:$H$500,6,FALSE),"")</f>
        <v>0</v>
      </c>
      <c r="J191" s="11">
        <f>IFERROR(VLOOKUP($C191,[1]DatosLineas!$B$2:$H$500,7,FALSE),"")</f>
        <v>0</v>
      </c>
      <c r="K191" s="11">
        <f>SUM(E191:J191)</f>
        <v>0</v>
      </c>
      <c r="L191" s="12" t="str">
        <f>IFERROR(AVERAGEIF(E191:J191,"&gt;0"),"")</f>
        <v/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8">
        <f t="shared" si="2"/>
        <v>189</v>
      </c>
      <c r="B192" s="9" t="s">
        <v>365</v>
      </c>
      <c r="C192" s="10" t="str">
        <f>IFERROR(VLOOKUP(B192,[1]DatosLineas!$A$2:$B$500,2,FALSE),"")</f>
        <v>Claudia Milena Alvarez Granda</v>
      </c>
      <c r="D192" s="10" t="str">
        <f>IFERROR(VLOOKUP(C192,'[1]DATOS TORNEO'!$F$4:$G$503,2,FALSE),"")</f>
        <v>SECRETARIA DE SUMINISTROS Y SERVICIOS</v>
      </c>
      <c r="E192" s="11">
        <f>IFERROR(VLOOKUP($C192,[1]DatosLineas!$B$2:$H$500,2,FALSE),"")</f>
        <v>0</v>
      </c>
      <c r="F192" s="11">
        <f>IFERROR(VLOOKUP($C192,[1]DatosLineas!$B$2:$H$500,3,FALSE),"")</f>
        <v>0</v>
      </c>
      <c r="G192" s="11">
        <f>IFERROR(VLOOKUP($C192,[1]DatosLineas!$B$2:$H$500,4,FALSE),"")</f>
        <v>0</v>
      </c>
      <c r="H192" s="11">
        <f>IFERROR(VLOOKUP($C192,[1]DatosLineas!$B$2:$H$500,5,FALSE),"")</f>
        <v>0</v>
      </c>
      <c r="I192" s="11">
        <f>IFERROR(VLOOKUP($C192,[1]DatosLineas!$B$2:$H$500,6,FALSE),"")</f>
        <v>0</v>
      </c>
      <c r="J192" s="11">
        <f>IFERROR(VLOOKUP($C192,[1]DatosLineas!$B$2:$H$500,7,FALSE),"")</f>
        <v>0</v>
      </c>
      <c r="K192" s="11">
        <f>SUM(E192:J192)</f>
        <v>0</v>
      </c>
      <c r="L192" s="12" t="str">
        <f>IFERROR(AVERAGEIF(E192:J192,"&gt;0"),"")</f>
        <v/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8">
        <f t="shared" si="2"/>
        <v>190</v>
      </c>
      <c r="B193" s="9" t="s">
        <v>366</v>
      </c>
      <c r="C193" s="10" t="str">
        <f>IFERROR(VLOOKUP(B193,[1]DatosLineas!$A$2:$B$500,2,FALSE),"")</f>
        <v>Eliana Maria Ruiz Meneses</v>
      </c>
      <c r="D193" s="10" t="str">
        <f>IFERROR(VLOOKUP(C193,'[1]DATOS TORNEO'!$F$4:$G$503,2,FALSE),"")</f>
        <v>SECRETARIA DEL MEDIO AMBIENTE</v>
      </c>
      <c r="E193" s="11">
        <f>IFERROR(VLOOKUP($C193,[1]DatosLineas!$B$2:$H$500,2,FALSE),"")</f>
        <v>0</v>
      </c>
      <c r="F193" s="11">
        <f>IFERROR(VLOOKUP($C193,[1]DatosLineas!$B$2:$H$500,3,FALSE),"")</f>
        <v>0</v>
      </c>
      <c r="G193" s="11">
        <f>IFERROR(VLOOKUP($C193,[1]DatosLineas!$B$2:$H$500,4,FALSE),"")</f>
        <v>0</v>
      </c>
      <c r="H193" s="11">
        <f>IFERROR(VLOOKUP($C193,[1]DatosLineas!$B$2:$H$500,5,FALSE),"")</f>
        <v>0</v>
      </c>
      <c r="I193" s="11">
        <f>IFERROR(VLOOKUP($C193,[1]DatosLineas!$B$2:$H$500,6,FALSE),"")</f>
        <v>0</v>
      </c>
      <c r="J193" s="11">
        <f>IFERROR(VLOOKUP($C193,[1]DatosLineas!$B$2:$H$500,7,FALSE),"")</f>
        <v>0</v>
      </c>
      <c r="K193" s="11">
        <f>SUM(E193:J193)</f>
        <v>0</v>
      </c>
      <c r="L193" s="12" t="str">
        <f>IFERROR(AVERAGEIF(E193:J193,"&gt;0"),"")</f>
        <v/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</sheetData>
  <mergeCells count="2">
    <mergeCell ref="A1:L1"/>
    <mergeCell ref="A2:L2"/>
  </mergeCells>
  <pageMargins left="0.70866141732283472" right="0.70866141732283472" top="0.74803149606299213" bottom="0.39370078740157483" header="0" footer="0"/>
  <pageSetup scale="70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A86A-5805-4F07-9E6E-B54CC2FFA97F}">
  <sheetPr>
    <tabColor rgb="FFFFFFFF"/>
  </sheetPr>
  <dimension ref="A1:Z913"/>
  <sheetViews>
    <sheetView showGridLines="0" tabSelected="1" workbookViewId="0">
      <selection activeCell="B3" sqref="B1:B1048576"/>
    </sheetView>
  </sheetViews>
  <sheetFormatPr baseColWidth="10" defaultColWidth="14.42578125" defaultRowHeight="15" customHeight="1" x14ac:dyDescent="0.2"/>
  <cols>
    <col min="1" max="1" width="5.42578125" customWidth="1"/>
    <col min="2" max="2" width="6" hidden="1" customWidth="1"/>
    <col min="3" max="3" width="41.5703125" bestFit="1" customWidth="1"/>
    <col min="4" max="4" width="67.28515625" bestFit="1" customWidth="1"/>
    <col min="5" max="10" width="5.42578125" customWidth="1"/>
    <col min="11" max="11" width="9.5703125" customWidth="1"/>
    <col min="12" max="12" width="13.7109375" customWidth="1"/>
    <col min="13" max="26" width="10.7109375" customWidth="1"/>
  </cols>
  <sheetData>
    <row r="1" spans="1:26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6" ht="25.5" customHeight="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18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8">
        <v>1</v>
      </c>
      <c r="B4" s="9" t="s">
        <v>14</v>
      </c>
      <c r="C4" s="10" t="str">
        <f>IFERROR(VLOOKUP(B4,[1]DatosLineas!$A$2:$B$500,2,FALSE),"")</f>
        <v>Juan Fernando Moreno Franco</v>
      </c>
      <c r="D4" s="10" t="str">
        <f>IFERROR(VLOOKUP(C4,'[1]DATOS TORNEO'!$F$4:$G$503,2,FALSE),"")</f>
        <v>SECRETARIA DE EDUCACION</v>
      </c>
      <c r="E4" s="11">
        <f>IFERROR(VLOOKUP($C4,[1]DatosLineas!$B$2:$H$500,2,FALSE),"")</f>
        <v>121</v>
      </c>
      <c r="F4" s="11">
        <f>IFERROR(VLOOKUP($C4,[1]DatosLineas!$B$2:$H$500,3,FALSE),"")</f>
        <v>86</v>
      </c>
      <c r="G4" s="11">
        <f>IFERROR(VLOOKUP($C4,[1]DatosLineas!$B$2:$H$500,4,FALSE),"")</f>
        <v>152</v>
      </c>
      <c r="H4" s="11">
        <f>IFERROR(VLOOKUP($C4,[1]DatosLineas!$B$2:$H$500,5,FALSE),"")</f>
        <v>172</v>
      </c>
      <c r="I4" s="11">
        <f>IFERROR(VLOOKUP($C4,[1]DatosLineas!$B$2:$H$500,6,FALSE),"")</f>
        <v>142</v>
      </c>
      <c r="J4" s="11">
        <f>IFERROR(VLOOKUP($C4,[1]DatosLineas!$B$2:$H$500,7,FALSE),"")</f>
        <v>132</v>
      </c>
      <c r="K4" s="11">
        <f>SUM(E4:J4)</f>
        <v>805</v>
      </c>
      <c r="L4" s="12">
        <f>IFERROR(AVERAGEIF(E4:J4,"&gt;0"),"")</f>
        <v>134.16666666666666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8">
        <f>+A4+1</f>
        <v>2</v>
      </c>
      <c r="B5" s="9" t="s">
        <v>15</v>
      </c>
      <c r="C5" s="10" t="str">
        <f>IFERROR(VLOOKUP(B5,[1]DatosLineas!$A$2:$B$500,2,FALSE),"")</f>
        <v>Julian Alberto Ruiz Quiceno</v>
      </c>
      <c r="D5" s="10" t="str">
        <f>IFERROR(VLOOKUP(C5,'[1]DATOS TORNEO'!$F$4:$G$503,2,FALSE),"")</f>
        <v>DEPARTAMENTO ADMINISTRATIVO DE PLANEACION</v>
      </c>
      <c r="E5" s="11">
        <f>IFERROR(VLOOKUP($C5,[1]DatosLineas!$B$2:$H$500,2,FALSE),"")</f>
        <v>134</v>
      </c>
      <c r="F5" s="11">
        <f>IFERROR(VLOOKUP($C5,[1]DatosLineas!$B$2:$H$500,3,FALSE),"")</f>
        <v>109</v>
      </c>
      <c r="G5" s="11">
        <f>IFERROR(VLOOKUP($C5,[1]DatosLineas!$B$2:$H$500,4,FALSE),"")</f>
        <v>154</v>
      </c>
      <c r="H5" s="11">
        <f>IFERROR(VLOOKUP($C5,[1]DatosLineas!$B$2:$H$500,5,FALSE),"")</f>
        <v>104</v>
      </c>
      <c r="I5" s="11">
        <f>IFERROR(VLOOKUP($C5,[1]DatosLineas!$B$2:$H$500,6,FALSE),"")</f>
        <v>148</v>
      </c>
      <c r="J5" s="11">
        <f>IFERROR(VLOOKUP($C5,[1]DatosLineas!$B$2:$H$500,7,FALSE),"")</f>
        <v>131</v>
      </c>
      <c r="K5" s="11">
        <f>SUM(E5:J5)</f>
        <v>780</v>
      </c>
      <c r="L5" s="12">
        <f>IFERROR(AVERAGEIF(E5:J5,"&gt;0"),"")</f>
        <v>130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">
      <c r="A6" s="8">
        <f t="shared" ref="A6:A69" si="0">+A5+1</f>
        <v>3</v>
      </c>
      <c r="B6" s="9" t="s">
        <v>16</v>
      </c>
      <c r="C6" s="10" t="str">
        <f>IFERROR(VLOOKUP(B6,[1]DatosLineas!$A$2:$B$500,2,FALSE),"")</f>
        <v>Jose Elias De Los Reyes Valencia Sierra</v>
      </c>
      <c r="D6" s="10" t="str">
        <f>IFERROR(VLOOKUP(C6,'[1]DATOS TORNEO'!$F$4:$G$503,2,FALSE),"")</f>
        <v>DEPARTAMENTO ADMINISTRATIVO DE GESTION DEL RIESGO DE DESASTRES</v>
      </c>
      <c r="E6" s="11">
        <f>IFERROR(VLOOKUP($C6,[1]DatosLineas!$B$2:$H$500,2,FALSE),"")</f>
        <v>134</v>
      </c>
      <c r="F6" s="11">
        <f>IFERROR(VLOOKUP($C6,[1]DatosLineas!$B$2:$H$500,3,FALSE),"")</f>
        <v>131</v>
      </c>
      <c r="G6" s="11">
        <f>IFERROR(VLOOKUP($C6,[1]DatosLineas!$B$2:$H$500,4,FALSE),"")</f>
        <v>143</v>
      </c>
      <c r="H6" s="11">
        <f>IFERROR(VLOOKUP($C6,[1]DatosLineas!$B$2:$H$500,5,FALSE),"")</f>
        <v>95</v>
      </c>
      <c r="I6" s="11">
        <f>IFERROR(VLOOKUP($C6,[1]DatosLineas!$B$2:$H$500,6,FALSE),"")</f>
        <v>110</v>
      </c>
      <c r="J6" s="11">
        <f>IFERROR(VLOOKUP($C6,[1]DatosLineas!$B$2:$H$500,7,FALSE),"")</f>
        <v>164</v>
      </c>
      <c r="K6" s="11">
        <f>SUM(E6:J6)</f>
        <v>777</v>
      </c>
      <c r="L6" s="12">
        <f>IFERROR(AVERAGEIF(E6:J6,"&gt;0"),"")</f>
        <v>129.5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8">
        <f t="shared" si="0"/>
        <v>4</v>
      </c>
      <c r="B7" s="9" t="s">
        <v>17</v>
      </c>
      <c r="C7" s="10" t="str">
        <f>IFERROR(VLOOKUP(B7,[1]DatosLineas!$A$2:$B$500,2,FALSE),"")</f>
        <v>Oscar Adolfo Giraldo Giraldo</v>
      </c>
      <c r="D7" s="10" t="str">
        <f>IFERROR(VLOOKUP(C7,'[1]DATOS TORNEO'!$F$4:$G$503,2,FALSE),"")</f>
        <v>DEPARTAMENTO ADMINISTRATIVO DE PLANEACION</v>
      </c>
      <c r="E7" s="11">
        <f>IFERROR(VLOOKUP($C7,[1]DatosLineas!$B$2:$H$500,2,FALSE),"")</f>
        <v>133</v>
      </c>
      <c r="F7" s="11">
        <f>IFERROR(VLOOKUP($C7,[1]DatosLineas!$B$2:$H$500,3,FALSE),"")</f>
        <v>138</v>
      </c>
      <c r="G7" s="11">
        <f>IFERROR(VLOOKUP($C7,[1]DatosLineas!$B$2:$H$500,4,FALSE),"")</f>
        <v>95</v>
      </c>
      <c r="H7" s="11">
        <f>IFERROR(VLOOKUP($C7,[1]DatosLineas!$B$2:$H$500,5,FALSE),"")</f>
        <v>167</v>
      </c>
      <c r="I7" s="11">
        <f>IFERROR(VLOOKUP($C7,[1]DatosLineas!$B$2:$H$500,6,FALSE),"")</f>
        <v>126</v>
      </c>
      <c r="J7" s="11">
        <f>IFERROR(VLOOKUP($C7,[1]DatosLineas!$B$2:$H$500,7,FALSE),"")</f>
        <v>112</v>
      </c>
      <c r="K7" s="11">
        <f>SUM(E7:J7)</f>
        <v>771</v>
      </c>
      <c r="L7" s="12">
        <f>IFERROR(AVERAGEIF(E7:J7,"&gt;0"),"")</f>
        <v>128.5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">
        <f t="shared" si="0"/>
        <v>5</v>
      </c>
      <c r="B8" s="9" t="s">
        <v>18</v>
      </c>
      <c r="C8" s="10" t="str">
        <f>IFERROR(VLOOKUP(B8,[1]DatosLineas!$A$2:$B$500,2,FALSE),"")</f>
        <v>Jorge Mauricio Botero Chavarriaga</v>
      </c>
      <c r="D8" s="10" t="str">
        <f>IFERROR(VLOOKUP(C8,'[1]DATOS TORNEO'!$F$4:$G$503,2,FALSE),"")</f>
        <v>SECRETARIA DE EDUCACIÓN - ADMINISTRATIVOS SGP</v>
      </c>
      <c r="E8" s="11">
        <f>IFERROR(VLOOKUP($C8,[1]DatosLineas!$B$2:$H$500,2,FALSE),"")</f>
        <v>144</v>
      </c>
      <c r="F8" s="11">
        <f>IFERROR(VLOOKUP($C8,[1]DatosLineas!$B$2:$H$500,3,FALSE),"")</f>
        <v>116</v>
      </c>
      <c r="G8" s="11">
        <f>IFERROR(VLOOKUP($C8,[1]DatosLineas!$B$2:$H$500,4,FALSE),"")</f>
        <v>83</v>
      </c>
      <c r="H8" s="11">
        <f>IFERROR(VLOOKUP($C8,[1]DatosLineas!$B$2:$H$500,5,FALSE),"")</f>
        <v>172</v>
      </c>
      <c r="I8" s="11">
        <f>IFERROR(VLOOKUP($C8,[1]DatosLineas!$B$2:$H$500,6,FALSE),"")</f>
        <v>90</v>
      </c>
      <c r="J8" s="11">
        <f>IFERROR(VLOOKUP($C8,[1]DatosLineas!$B$2:$H$500,7,FALSE),"")</f>
        <v>99</v>
      </c>
      <c r="K8" s="11">
        <f>SUM(E8:J8)</f>
        <v>704</v>
      </c>
      <c r="L8" s="12">
        <f>IFERROR(AVERAGEIF(E8:J8,"&gt;0"),"")</f>
        <v>117.33333333333333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8">
        <f t="shared" si="0"/>
        <v>6</v>
      </c>
      <c r="B9" s="9" t="s">
        <v>19</v>
      </c>
      <c r="C9" s="10" t="str">
        <f>IFERROR(VLOOKUP(B9,[1]DatosLineas!$A$2:$B$500,2,FALSE),"")</f>
        <v>Elkin Dario Mejia Garcia</v>
      </c>
      <c r="D9" s="10" t="str">
        <f>IFERROR(VLOOKUP(C9,'[1]DATOS TORNEO'!$F$4:$G$503,2,FALSE),"")</f>
        <v>DEPARTAMENTO ADMINISTRATIVO DE PLANEACION</v>
      </c>
      <c r="E9" s="11">
        <f>IFERROR(VLOOKUP($C9,[1]DatosLineas!$B$2:$H$500,2,FALSE),"")</f>
        <v>118</v>
      </c>
      <c r="F9" s="11">
        <f>IFERROR(VLOOKUP($C9,[1]DatosLineas!$B$2:$H$500,3,FALSE),"")</f>
        <v>87</v>
      </c>
      <c r="G9" s="11">
        <f>IFERROR(VLOOKUP($C9,[1]DatosLineas!$B$2:$H$500,4,FALSE),"")</f>
        <v>114</v>
      </c>
      <c r="H9" s="11">
        <f>IFERROR(VLOOKUP($C9,[1]DatosLineas!$B$2:$H$500,5,FALSE),"")</f>
        <v>152</v>
      </c>
      <c r="I9" s="11">
        <f>IFERROR(VLOOKUP($C9,[1]DatosLineas!$B$2:$H$500,6,FALSE),"")</f>
        <v>103</v>
      </c>
      <c r="J9" s="11">
        <f>IFERROR(VLOOKUP($C9,[1]DatosLineas!$B$2:$H$500,7,FALSE),"")</f>
        <v>120</v>
      </c>
      <c r="K9" s="11">
        <f>SUM(E9:J9)</f>
        <v>694</v>
      </c>
      <c r="L9" s="12">
        <f>IFERROR(AVERAGEIF(E9:J9,"&gt;0"),"")</f>
        <v>115.66666666666667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">
        <f t="shared" si="0"/>
        <v>7</v>
      </c>
      <c r="B10" s="9" t="s">
        <v>20</v>
      </c>
      <c r="C10" s="10" t="str">
        <f>IFERROR(VLOOKUP(B10,[1]DatosLineas!$A$2:$B$500,2,FALSE),"")</f>
        <v>Jovany Pinzon Pinzon</v>
      </c>
      <c r="D10" s="10" t="str">
        <f>IFERROR(VLOOKUP(C10,'[1]DATOS TORNEO'!$F$4:$G$503,2,FALSE),"")</f>
        <v>SECRETARIA DE EVALUACION Y CONTROL</v>
      </c>
      <c r="E10" s="11">
        <f>IFERROR(VLOOKUP($C10,[1]DatosLineas!$B$2:$H$500,2,FALSE),"")</f>
        <v>122</v>
      </c>
      <c r="F10" s="11">
        <f>IFERROR(VLOOKUP($C10,[1]DatosLineas!$B$2:$H$500,3,FALSE),"")</f>
        <v>85</v>
      </c>
      <c r="G10" s="11">
        <f>IFERROR(VLOOKUP($C10,[1]DatosLineas!$B$2:$H$500,4,FALSE),"")</f>
        <v>123</v>
      </c>
      <c r="H10" s="11">
        <f>IFERROR(VLOOKUP($C10,[1]DatosLineas!$B$2:$H$500,5,FALSE),"")</f>
        <v>104</v>
      </c>
      <c r="I10" s="11">
        <f>IFERROR(VLOOKUP($C10,[1]DatosLineas!$B$2:$H$500,6,FALSE),"")</f>
        <v>121</v>
      </c>
      <c r="J10" s="11">
        <f>IFERROR(VLOOKUP($C10,[1]DatosLineas!$B$2:$H$500,7,FALSE),"")</f>
        <v>139</v>
      </c>
      <c r="K10" s="11">
        <f>SUM(E10:J10)</f>
        <v>694</v>
      </c>
      <c r="L10" s="12">
        <f>IFERROR(AVERAGEIF(E10:J10,"&gt;0"),"")</f>
        <v>115.66666666666667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8">
        <f t="shared" si="0"/>
        <v>8</v>
      </c>
      <c r="B11" s="9" t="s">
        <v>21</v>
      </c>
      <c r="C11" s="10" t="str">
        <f>IFERROR(VLOOKUP(B11,[1]DatosLineas!$A$2:$B$500,2,FALSE),"")</f>
        <v>Wilder Isaac Mier Corpas</v>
      </c>
      <c r="D11" s="10" t="str">
        <f>IFERROR(VLOOKUP(C11,'[1]DATOS TORNEO'!$F$4:$G$503,2,FALSE),"")</f>
        <v>SECRETARIA DE DESARROLLO ECONOMICO</v>
      </c>
      <c r="E11" s="11">
        <f>IFERROR(VLOOKUP($C11,[1]DatosLineas!$B$2:$H$500,2,FALSE),"")</f>
        <v>85</v>
      </c>
      <c r="F11" s="11">
        <f>IFERROR(VLOOKUP($C11,[1]DatosLineas!$B$2:$H$500,3,FALSE),"")</f>
        <v>121</v>
      </c>
      <c r="G11" s="11">
        <f>IFERROR(VLOOKUP($C11,[1]DatosLineas!$B$2:$H$500,4,FALSE),"")</f>
        <v>141</v>
      </c>
      <c r="H11" s="11">
        <f>IFERROR(VLOOKUP($C11,[1]DatosLineas!$B$2:$H$500,5,FALSE),"")</f>
        <v>88</v>
      </c>
      <c r="I11" s="11">
        <f>IFERROR(VLOOKUP($C11,[1]DatosLineas!$B$2:$H$500,6,FALSE),"")</f>
        <v>106</v>
      </c>
      <c r="J11" s="11">
        <f>IFERROR(VLOOKUP($C11,[1]DatosLineas!$B$2:$H$500,7,FALSE),"")</f>
        <v>123</v>
      </c>
      <c r="K11" s="11">
        <f>SUM(E11:J11)</f>
        <v>664</v>
      </c>
      <c r="L11" s="12">
        <f>IFERROR(AVERAGEIF(E11:J11,"&gt;0"),"")</f>
        <v>110.66666666666667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">
        <f t="shared" si="0"/>
        <v>9</v>
      </c>
      <c r="B12" s="9" t="s">
        <v>22</v>
      </c>
      <c r="C12" s="10" t="str">
        <f>IFERROR(VLOOKUP(B12,[1]DatosLineas!$A$2:$B$500,2,FALSE),"")</f>
        <v>Luis Carlos Quintero Martinez</v>
      </c>
      <c r="D12" s="10" t="str">
        <f>IFERROR(VLOOKUP(C12,'[1]DATOS TORNEO'!$F$4:$G$503,2,FALSE),"")</f>
        <v>DEPARTAMENTO ADMINISTRATIVO DE GESTION DEL RIESGO DE DESASTRES</v>
      </c>
      <c r="E12" s="11">
        <f>IFERROR(VLOOKUP($C12,[1]DatosLineas!$B$2:$H$500,2,FALSE),"")</f>
        <v>146</v>
      </c>
      <c r="F12" s="11">
        <f>IFERROR(VLOOKUP($C12,[1]DatosLineas!$B$2:$H$500,3,FALSE),"")</f>
        <v>84</v>
      </c>
      <c r="G12" s="11">
        <f>IFERROR(VLOOKUP($C12,[1]DatosLineas!$B$2:$H$500,4,FALSE),"")</f>
        <v>116</v>
      </c>
      <c r="H12" s="11">
        <f>IFERROR(VLOOKUP($C12,[1]DatosLineas!$B$2:$H$500,5,FALSE),"")</f>
        <v>92</v>
      </c>
      <c r="I12" s="11">
        <f>IFERROR(VLOOKUP($C12,[1]DatosLineas!$B$2:$H$500,6,FALSE),"")</f>
        <v>124</v>
      </c>
      <c r="J12" s="11">
        <f>IFERROR(VLOOKUP($C12,[1]DatosLineas!$B$2:$H$500,7,FALSE),"")</f>
        <v>95</v>
      </c>
      <c r="K12" s="11">
        <f>SUM(E12:J12)</f>
        <v>657</v>
      </c>
      <c r="L12" s="12">
        <f>IFERROR(AVERAGEIF(E12:J12,"&gt;0"),"")</f>
        <v>109.5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8">
        <f t="shared" si="0"/>
        <v>10</v>
      </c>
      <c r="B13" s="9" t="s">
        <v>23</v>
      </c>
      <c r="C13" s="10" t="str">
        <f>IFERROR(VLOOKUP(B13,[1]DatosLineas!$A$2:$B$500,2,FALSE),"")</f>
        <v>Jaer Augusto Jaramillo Rodriguez</v>
      </c>
      <c r="D13" s="10" t="str">
        <f>IFERROR(VLOOKUP(C13,'[1]DATOS TORNEO'!$F$4:$G$503,2,FALSE),"")</f>
        <v>DEPARTAMENTO ADMINISTRATIVO DE PLANEACION</v>
      </c>
      <c r="E13" s="11">
        <f>IFERROR(VLOOKUP($C13,[1]DatosLineas!$B$2:$H$500,2,FALSE),"")</f>
        <v>109</v>
      </c>
      <c r="F13" s="11">
        <f>IFERROR(VLOOKUP($C13,[1]DatosLineas!$B$2:$H$500,3,FALSE),"")</f>
        <v>77</v>
      </c>
      <c r="G13" s="11">
        <f>IFERROR(VLOOKUP($C13,[1]DatosLineas!$B$2:$H$500,4,FALSE),"")</f>
        <v>99</v>
      </c>
      <c r="H13" s="11">
        <f>IFERROR(VLOOKUP($C13,[1]DatosLineas!$B$2:$H$500,5,FALSE),"")</f>
        <v>105</v>
      </c>
      <c r="I13" s="11">
        <f>IFERROR(VLOOKUP($C13,[1]DatosLineas!$B$2:$H$500,6,FALSE),"")</f>
        <v>137</v>
      </c>
      <c r="J13" s="11">
        <f>IFERROR(VLOOKUP($C13,[1]DatosLineas!$B$2:$H$500,7,FALSE),"")</f>
        <v>130</v>
      </c>
      <c r="K13" s="11">
        <f>SUM(E13:J13)</f>
        <v>657</v>
      </c>
      <c r="L13" s="12">
        <f>IFERROR(AVERAGEIF(E13:J13,"&gt;0"),"")</f>
        <v>109.5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">
        <f t="shared" si="0"/>
        <v>11</v>
      </c>
      <c r="B14" s="9" t="s">
        <v>24</v>
      </c>
      <c r="C14" s="10" t="str">
        <f>IFERROR(VLOOKUP(B14,[1]DatosLineas!$A$2:$B$500,2,FALSE),"")</f>
        <v>Juan Fernando Gallego Duque</v>
      </c>
      <c r="D14" s="10" t="str">
        <f>IFERROR(VLOOKUP(C14,'[1]DATOS TORNEO'!$F$4:$G$503,2,FALSE),"")</f>
        <v>SECRETARIA DE COMUNICACIONES</v>
      </c>
      <c r="E14" s="11">
        <f>IFERROR(VLOOKUP($C14,[1]DatosLineas!$B$2:$H$500,2,FALSE),"")</f>
        <v>0</v>
      </c>
      <c r="F14" s="11">
        <f>IFERROR(VLOOKUP($C14,[1]DatosLineas!$B$2:$H$500,3,FALSE),"")</f>
        <v>0</v>
      </c>
      <c r="G14" s="11">
        <f>IFERROR(VLOOKUP($C14,[1]DatosLineas!$B$2:$H$500,4,FALSE),"")</f>
        <v>149</v>
      </c>
      <c r="H14" s="11">
        <f>IFERROR(VLOOKUP($C14,[1]DatosLineas!$B$2:$H$500,5,FALSE),"")</f>
        <v>173</v>
      </c>
      <c r="I14" s="11">
        <f>IFERROR(VLOOKUP($C14,[1]DatosLineas!$B$2:$H$500,6,FALSE),"")</f>
        <v>175</v>
      </c>
      <c r="J14" s="11">
        <f>IFERROR(VLOOKUP($C14,[1]DatosLineas!$B$2:$H$500,7,FALSE),"")</f>
        <v>143</v>
      </c>
      <c r="K14" s="11">
        <f>SUM(E14:J14)</f>
        <v>640</v>
      </c>
      <c r="L14" s="12">
        <f>IFERROR(AVERAGEIF(E14:J14,"&gt;0"),"")</f>
        <v>160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8">
        <f t="shared" si="0"/>
        <v>12</v>
      </c>
      <c r="B15" s="9" t="s">
        <v>25</v>
      </c>
      <c r="C15" s="10" t="str">
        <f>IFERROR(VLOOKUP(B15,[1]DatosLineas!$A$2:$B$500,2,FALSE),"")</f>
        <v>Juan Esteban Bolivar Salazar</v>
      </c>
      <c r="D15" s="10" t="str">
        <f>IFERROR(VLOOKUP(C15,'[1]DATOS TORNEO'!$F$4:$G$503,2,FALSE),"")</f>
        <v>SECRETARIA DEL MEDIO AMBIENTE</v>
      </c>
      <c r="E15" s="11">
        <f>IFERROR(VLOOKUP($C15,[1]DatosLineas!$B$2:$H$500,2,FALSE),"")</f>
        <v>160</v>
      </c>
      <c r="F15" s="11">
        <f>IFERROR(VLOOKUP($C15,[1]DatosLineas!$B$2:$H$500,3,FALSE),"")</f>
        <v>127</v>
      </c>
      <c r="G15" s="11">
        <f>IFERROR(VLOOKUP($C15,[1]DatosLineas!$B$2:$H$500,4,FALSE),"")</f>
        <v>187</v>
      </c>
      <c r="H15" s="11">
        <f>IFERROR(VLOOKUP($C15,[1]DatosLineas!$B$2:$H$500,5,FALSE),"")</f>
        <v>165</v>
      </c>
      <c r="I15" s="11">
        <f>IFERROR(VLOOKUP($C15,[1]DatosLineas!$B$2:$H$500,6,FALSE),"")</f>
        <v>0</v>
      </c>
      <c r="J15" s="11">
        <f>IFERROR(VLOOKUP($C15,[1]DatosLineas!$B$2:$H$500,7,FALSE),"")</f>
        <v>0</v>
      </c>
      <c r="K15" s="11">
        <f>SUM(E15:J15)</f>
        <v>639</v>
      </c>
      <c r="L15" s="12">
        <f>IFERROR(AVERAGEIF(E15:J15,"&gt;0"),"")</f>
        <v>159.75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">
        <f t="shared" si="0"/>
        <v>13</v>
      </c>
      <c r="B16" s="9" t="s">
        <v>26</v>
      </c>
      <c r="C16" s="10" t="str">
        <f>IFERROR(VLOOKUP(B16,[1]DatosLineas!$A$2:$B$500,2,FALSE),"")</f>
        <v>Oscar Esau Gonzales Vasco</v>
      </c>
      <c r="D16" s="10" t="str">
        <f>IFERROR(VLOOKUP(C16,'[1]DATOS TORNEO'!$F$4:$G$503,2,FALSE),"")</f>
        <v>SECRETARIA DE DESARROLLO ECONOMICO</v>
      </c>
      <c r="E16" s="11">
        <f>IFERROR(VLOOKUP($C16,[1]DatosLineas!$B$2:$H$500,2,FALSE),"")</f>
        <v>105</v>
      </c>
      <c r="F16" s="11">
        <f>IFERROR(VLOOKUP($C16,[1]DatosLineas!$B$2:$H$500,3,FALSE),"")</f>
        <v>126</v>
      </c>
      <c r="G16" s="11">
        <f>IFERROR(VLOOKUP($C16,[1]DatosLineas!$B$2:$H$500,4,FALSE),"")</f>
        <v>90</v>
      </c>
      <c r="H16" s="11">
        <f>IFERROR(VLOOKUP($C16,[1]DatosLineas!$B$2:$H$500,5,FALSE),"")</f>
        <v>85</v>
      </c>
      <c r="I16" s="11">
        <f>IFERROR(VLOOKUP($C16,[1]DatosLineas!$B$2:$H$500,6,FALSE),"")</f>
        <v>100</v>
      </c>
      <c r="J16" s="11">
        <f>IFERROR(VLOOKUP($C16,[1]DatosLineas!$B$2:$H$500,7,FALSE),"")</f>
        <v>120</v>
      </c>
      <c r="K16" s="11">
        <f>SUM(E16:J16)</f>
        <v>626</v>
      </c>
      <c r="L16" s="12">
        <f>IFERROR(AVERAGEIF(E16:J16,"&gt;0"),"")</f>
        <v>104.33333333333333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">
        <f t="shared" si="0"/>
        <v>14</v>
      </c>
      <c r="B17" s="9" t="s">
        <v>27</v>
      </c>
      <c r="C17" s="10" t="str">
        <f>IFERROR(VLOOKUP(B17,[1]DatosLineas!$A$2:$B$500,2,FALSE),"")</f>
        <v>Edwin Alberto Echeverri Patino</v>
      </c>
      <c r="D17" s="10" t="str">
        <f>IFERROR(VLOOKUP(C17,'[1]DATOS TORNEO'!$F$4:$G$503,2,FALSE),"")</f>
        <v>SECRETARIA DE COMUNICACIONES</v>
      </c>
      <c r="E17" s="11">
        <f>IFERROR(VLOOKUP($C17,[1]DatosLineas!$B$2:$H$500,2,FALSE),"")</f>
        <v>115</v>
      </c>
      <c r="F17" s="11">
        <f>IFERROR(VLOOKUP($C17,[1]DatosLineas!$B$2:$H$500,3,FALSE),"")</f>
        <v>100</v>
      </c>
      <c r="G17" s="11">
        <f>IFERROR(VLOOKUP($C17,[1]DatosLineas!$B$2:$H$500,4,FALSE),"")</f>
        <v>128</v>
      </c>
      <c r="H17" s="11">
        <f>IFERROR(VLOOKUP($C17,[1]DatosLineas!$B$2:$H$500,5,FALSE),"")</f>
        <v>118</v>
      </c>
      <c r="I17" s="11">
        <f>IFERROR(VLOOKUP($C17,[1]DatosLineas!$B$2:$H$500,6,FALSE),"")</f>
        <v>76</v>
      </c>
      <c r="J17" s="11">
        <f>IFERROR(VLOOKUP($C17,[1]DatosLineas!$B$2:$H$500,7,FALSE),"")</f>
        <v>88</v>
      </c>
      <c r="K17" s="11">
        <f>SUM(E17:J17)</f>
        <v>625</v>
      </c>
      <c r="L17" s="12">
        <f>IFERROR(AVERAGEIF(E17:J17,"&gt;0"),"")</f>
        <v>104.16666666666667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8">
        <f t="shared" si="0"/>
        <v>15</v>
      </c>
      <c r="B18" s="9" t="s">
        <v>28</v>
      </c>
      <c r="C18" s="10" t="str">
        <f>IFERROR(VLOOKUP(B18,[1]DatosLineas!$A$2:$B$500,2,FALSE),"")</f>
        <v>Jorge Antonio Florez Vasquez</v>
      </c>
      <c r="D18" s="10" t="str">
        <f>IFERROR(VLOOKUP(C18,'[1]DATOS TORNEO'!$F$4:$G$503,2,FALSE),"")</f>
        <v>SECRETARIA DE EDUCACION</v>
      </c>
      <c r="E18" s="11">
        <f>IFERROR(VLOOKUP($C18,[1]DatosLineas!$B$2:$H$500,2,FALSE),"")</f>
        <v>93</v>
      </c>
      <c r="F18" s="11">
        <f>IFERROR(VLOOKUP($C18,[1]DatosLineas!$B$2:$H$500,3,FALSE),"")</f>
        <v>110</v>
      </c>
      <c r="G18" s="11">
        <f>IFERROR(VLOOKUP($C18,[1]DatosLineas!$B$2:$H$500,4,FALSE),"")</f>
        <v>92</v>
      </c>
      <c r="H18" s="11">
        <f>IFERROR(VLOOKUP($C18,[1]DatosLineas!$B$2:$H$500,5,FALSE),"")</f>
        <v>103</v>
      </c>
      <c r="I18" s="11">
        <f>IFERROR(VLOOKUP($C18,[1]DatosLineas!$B$2:$H$500,6,FALSE),"")</f>
        <v>92</v>
      </c>
      <c r="J18" s="11">
        <f>IFERROR(VLOOKUP($C18,[1]DatosLineas!$B$2:$H$500,7,FALSE),"")</f>
        <v>116</v>
      </c>
      <c r="K18" s="11">
        <f>SUM(E18:J18)</f>
        <v>606</v>
      </c>
      <c r="L18" s="12">
        <f>IFERROR(AVERAGEIF(E18:J18,"&gt;0"),"")</f>
        <v>101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8">
        <f t="shared" si="0"/>
        <v>16</v>
      </c>
      <c r="B19" s="9" t="s">
        <v>29</v>
      </c>
      <c r="C19" s="10" t="str">
        <f>IFERROR(VLOOKUP(B19,[1]DatosLineas!$A$2:$B$500,2,FALSE),"")</f>
        <v>Juan Esteban Mosquera Mosquera</v>
      </c>
      <c r="D19" s="10" t="str">
        <f>IFERROR(VLOOKUP(C19,'[1]DATOS TORNEO'!$F$4:$G$503,2,FALSE),"")</f>
        <v>SECRETARIA DE EDUCACIÓN - ADMINISTRATIVOS SGP</v>
      </c>
      <c r="E19" s="11">
        <f>IFERROR(VLOOKUP($C19,[1]DatosLineas!$B$2:$H$500,2,FALSE),"")</f>
        <v>106</v>
      </c>
      <c r="F19" s="11">
        <f>IFERROR(VLOOKUP($C19,[1]DatosLineas!$B$2:$H$500,3,FALSE),"")</f>
        <v>78</v>
      </c>
      <c r="G19" s="11">
        <f>IFERROR(VLOOKUP($C19,[1]DatosLineas!$B$2:$H$500,4,FALSE),"")</f>
        <v>121</v>
      </c>
      <c r="H19" s="11">
        <f>IFERROR(VLOOKUP($C19,[1]DatosLineas!$B$2:$H$500,5,FALSE),"")</f>
        <v>82</v>
      </c>
      <c r="I19" s="11">
        <f>IFERROR(VLOOKUP($C19,[1]DatosLineas!$B$2:$H$500,6,FALSE),"")</f>
        <v>110</v>
      </c>
      <c r="J19" s="11">
        <f>IFERROR(VLOOKUP($C19,[1]DatosLineas!$B$2:$H$500,7,FALSE),"")</f>
        <v>89</v>
      </c>
      <c r="K19" s="11">
        <f>SUM(E19:J19)</f>
        <v>586</v>
      </c>
      <c r="L19" s="12">
        <f>IFERROR(AVERAGEIF(E19:J19,"&gt;0"),"")</f>
        <v>97.666666666666671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8">
        <f t="shared" si="0"/>
        <v>17</v>
      </c>
      <c r="B20" s="9" t="s">
        <v>30</v>
      </c>
      <c r="C20" s="10" t="str">
        <f>IFERROR(VLOOKUP(B20,[1]DatosLineas!$A$2:$B$500,2,FALSE),"")</f>
        <v>Leonel Peña Santoyo</v>
      </c>
      <c r="D20" s="10" t="str">
        <f>IFERROR(VLOOKUP(C20,'[1]DATOS TORNEO'!$F$4:$G$503,2,FALSE),"")</f>
        <v>SECRETARIA DE GESTION HUMANA Y SERVICIO A LA CIUDADANIA</v>
      </c>
      <c r="E20" s="11">
        <f>IFERROR(VLOOKUP($C20,[1]DatosLineas!$B$2:$H$500,2,FALSE),"")</f>
        <v>86</v>
      </c>
      <c r="F20" s="11">
        <f>IFERROR(VLOOKUP($C20,[1]DatosLineas!$B$2:$H$500,3,FALSE),"")</f>
        <v>115</v>
      </c>
      <c r="G20" s="11">
        <f>IFERROR(VLOOKUP($C20,[1]DatosLineas!$B$2:$H$500,4,FALSE),"")</f>
        <v>74</v>
      </c>
      <c r="H20" s="11">
        <f>IFERROR(VLOOKUP($C20,[1]DatosLineas!$B$2:$H$500,5,FALSE),"")</f>
        <v>85</v>
      </c>
      <c r="I20" s="11">
        <f>IFERROR(VLOOKUP($C20,[1]DatosLineas!$B$2:$H$500,6,FALSE),"")</f>
        <v>85</v>
      </c>
      <c r="J20" s="11">
        <f>IFERROR(VLOOKUP($C20,[1]DatosLineas!$B$2:$H$500,7,FALSE),"")</f>
        <v>129</v>
      </c>
      <c r="K20" s="11">
        <f>SUM(E20:J20)</f>
        <v>574</v>
      </c>
      <c r="L20" s="12">
        <f>IFERROR(AVERAGEIF(E20:J20,"&gt;0"),"")</f>
        <v>95.666666666666671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8">
        <f t="shared" si="0"/>
        <v>18</v>
      </c>
      <c r="B21" s="9" t="s">
        <v>31</v>
      </c>
      <c r="C21" s="10" t="str">
        <f>IFERROR(VLOOKUP(B21,[1]DatosLineas!$A$2:$B$500,2,FALSE),"")</f>
        <v>David Perez Londoño</v>
      </c>
      <c r="D21" s="10" t="str">
        <f>IFERROR(VLOOKUP(C21,'[1]DATOS TORNEO'!$F$4:$G$503,2,FALSE),"")</f>
        <v>SECRETARIA DE MOVILIDAD</v>
      </c>
      <c r="E21" s="11">
        <f>IFERROR(VLOOKUP($C21,[1]DatosLineas!$B$2:$H$500,2,FALSE),"")</f>
        <v>140</v>
      </c>
      <c r="F21" s="11">
        <f>IFERROR(VLOOKUP($C21,[1]DatosLineas!$B$2:$H$500,3,FALSE),"")</f>
        <v>164</v>
      </c>
      <c r="G21" s="11">
        <f>IFERROR(VLOOKUP($C21,[1]DatosLineas!$B$2:$H$500,4,FALSE),"")</f>
        <v>126</v>
      </c>
      <c r="H21" s="11">
        <f>IFERROR(VLOOKUP($C21,[1]DatosLineas!$B$2:$H$500,5,FALSE),"")</f>
        <v>138</v>
      </c>
      <c r="I21" s="11">
        <f>IFERROR(VLOOKUP($C21,[1]DatosLineas!$B$2:$H$500,6,FALSE),"")</f>
        <v>0</v>
      </c>
      <c r="J21" s="11">
        <f>IFERROR(VLOOKUP($C21,[1]DatosLineas!$B$2:$H$500,7,FALSE),"")</f>
        <v>0</v>
      </c>
      <c r="K21" s="11">
        <f>SUM(E21:J21)</f>
        <v>568</v>
      </c>
      <c r="L21" s="12">
        <f>IFERROR(AVERAGEIF(E21:J21,"&gt;0"),"")</f>
        <v>142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>
        <f t="shared" si="0"/>
        <v>19</v>
      </c>
      <c r="B22" s="9" t="s">
        <v>32</v>
      </c>
      <c r="C22" s="10" t="str">
        <f>IFERROR(VLOOKUP(B22,[1]DatosLineas!$A$2:$B$500,2,FALSE),"")</f>
        <v>Luis Fernando Arango Medina</v>
      </c>
      <c r="D22" s="10" t="str">
        <f>IFERROR(VLOOKUP(C22,'[1]DATOS TORNEO'!$F$4:$G$503,2,FALSE),"")</f>
        <v>SECRETARIA DE COMUNICACIONES</v>
      </c>
      <c r="E22" s="11">
        <f>IFERROR(VLOOKUP($C22,[1]DatosLineas!$B$2:$H$500,2,FALSE),"")</f>
        <v>0</v>
      </c>
      <c r="F22" s="11">
        <f>IFERROR(VLOOKUP($C22,[1]DatosLineas!$B$2:$H$500,3,FALSE),"")</f>
        <v>0</v>
      </c>
      <c r="G22" s="11">
        <f>IFERROR(VLOOKUP($C22,[1]DatosLineas!$B$2:$H$500,4,FALSE),"")</f>
        <v>117</v>
      </c>
      <c r="H22" s="11">
        <f>IFERROR(VLOOKUP($C22,[1]DatosLineas!$B$2:$H$500,5,FALSE),"")</f>
        <v>130</v>
      </c>
      <c r="I22" s="11">
        <f>IFERROR(VLOOKUP($C22,[1]DatosLineas!$B$2:$H$500,6,FALSE),"")</f>
        <v>176</v>
      </c>
      <c r="J22" s="11">
        <f>IFERROR(VLOOKUP($C22,[1]DatosLineas!$B$2:$H$500,7,FALSE),"")</f>
        <v>114</v>
      </c>
      <c r="K22" s="11">
        <f>SUM(E22:J22)</f>
        <v>537</v>
      </c>
      <c r="L22" s="12">
        <f>IFERROR(AVERAGEIF(E22:J22,"&gt;0"),"")</f>
        <v>134.25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8">
        <f t="shared" si="0"/>
        <v>20</v>
      </c>
      <c r="B23" s="9" t="s">
        <v>33</v>
      </c>
      <c r="C23" s="10" t="str">
        <f>IFERROR(VLOOKUP(B23,[1]DatosLineas!$A$2:$B$500,2,FALSE),"")</f>
        <v>Luis Carlos Zapata Loaiza</v>
      </c>
      <c r="D23" s="10" t="str">
        <f>IFERROR(VLOOKUP(C23,'[1]DATOS TORNEO'!$F$4:$G$503,2,FALSE),"")</f>
        <v>SECRETARIA DE MOVILIDAD</v>
      </c>
      <c r="E23" s="11">
        <f>IFERROR(VLOOKUP($C23,[1]DatosLineas!$B$2:$H$500,2,FALSE),"")</f>
        <v>139</v>
      </c>
      <c r="F23" s="11">
        <f>IFERROR(VLOOKUP($C23,[1]DatosLineas!$B$2:$H$500,3,FALSE),"")</f>
        <v>118</v>
      </c>
      <c r="G23" s="11">
        <f>IFERROR(VLOOKUP($C23,[1]DatosLineas!$B$2:$H$500,4,FALSE),"")</f>
        <v>124</v>
      </c>
      <c r="H23" s="11">
        <f>IFERROR(VLOOKUP($C23,[1]DatosLineas!$B$2:$H$500,5,FALSE),"")</f>
        <v>130</v>
      </c>
      <c r="I23" s="11">
        <f>IFERROR(VLOOKUP($C23,[1]DatosLineas!$B$2:$H$500,6,FALSE),"")</f>
        <v>0</v>
      </c>
      <c r="J23" s="11">
        <f>IFERROR(VLOOKUP($C23,[1]DatosLineas!$B$2:$H$500,7,FALSE),"")</f>
        <v>0</v>
      </c>
      <c r="K23" s="11">
        <f>SUM(E23:J23)</f>
        <v>511</v>
      </c>
      <c r="L23" s="12">
        <f>IFERROR(AVERAGEIF(E23:J23,"&gt;0"),"")</f>
        <v>127.75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">
        <f t="shared" si="0"/>
        <v>21</v>
      </c>
      <c r="B24" s="9" t="s">
        <v>34</v>
      </c>
      <c r="C24" s="10" t="str">
        <f>IFERROR(VLOOKUP(B24,[1]DatosLineas!$A$2:$B$500,2,FALSE),"")</f>
        <v>Elkin De Jesus Bedoya Espinosa</v>
      </c>
      <c r="D24" s="10" t="str">
        <f>IFERROR(VLOOKUP(C24,'[1]DATOS TORNEO'!$F$4:$G$503,2,FALSE),"")</f>
        <v>SECRETARIA PRIVADA</v>
      </c>
      <c r="E24" s="11">
        <f>IFERROR(VLOOKUP($C24,[1]DatosLineas!$B$2:$H$500,2,FALSE),"")</f>
        <v>112</v>
      </c>
      <c r="F24" s="11">
        <f>IFERROR(VLOOKUP($C24,[1]DatosLineas!$B$2:$H$500,3,FALSE),"")</f>
        <v>122</v>
      </c>
      <c r="G24" s="11">
        <f>IFERROR(VLOOKUP($C24,[1]DatosLineas!$B$2:$H$500,4,FALSE),"")</f>
        <v>108</v>
      </c>
      <c r="H24" s="11">
        <f>IFERROR(VLOOKUP($C24,[1]DatosLineas!$B$2:$H$500,5,FALSE),"")</f>
        <v>164</v>
      </c>
      <c r="I24" s="11">
        <f>IFERROR(VLOOKUP($C24,[1]DatosLineas!$B$2:$H$500,6,FALSE),"")</f>
        <v>0</v>
      </c>
      <c r="J24" s="11">
        <f>IFERROR(VLOOKUP($C24,[1]DatosLineas!$B$2:$H$500,7,FALSE),"")</f>
        <v>0</v>
      </c>
      <c r="K24" s="11">
        <f>SUM(E24:J24)</f>
        <v>506</v>
      </c>
      <c r="L24" s="12">
        <f>IFERROR(AVERAGEIF(E24:J24,"&gt;0"),"")</f>
        <v>126.5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8">
        <f t="shared" si="0"/>
        <v>22</v>
      </c>
      <c r="B25" s="9" t="s">
        <v>35</v>
      </c>
      <c r="C25" s="10" t="str">
        <f>IFERROR(VLOOKUP(B25,[1]DatosLineas!$A$2:$B$500,2,FALSE),"")</f>
        <v>Juan Carlos Ramirez Grisales</v>
      </c>
      <c r="D25" s="10" t="str">
        <f>IFERROR(VLOOKUP(C25,'[1]DATOS TORNEO'!$F$4:$G$503,2,FALSE),"")</f>
        <v>SECRETARIA DE MOVILIDAD</v>
      </c>
      <c r="E25" s="11">
        <f>IFERROR(VLOOKUP($C25,[1]DatosLineas!$B$2:$H$500,2,FALSE),"")</f>
        <v>110</v>
      </c>
      <c r="F25" s="11">
        <f>IFERROR(VLOOKUP($C25,[1]DatosLineas!$B$2:$H$500,3,FALSE),"")</f>
        <v>121</v>
      </c>
      <c r="G25" s="11">
        <f>IFERROR(VLOOKUP($C25,[1]DatosLineas!$B$2:$H$500,4,FALSE),"")</f>
        <v>134</v>
      </c>
      <c r="H25" s="11">
        <f>IFERROR(VLOOKUP($C25,[1]DatosLineas!$B$2:$H$500,5,FALSE),"")</f>
        <v>139</v>
      </c>
      <c r="I25" s="11">
        <f>IFERROR(VLOOKUP($C25,[1]DatosLineas!$B$2:$H$500,6,FALSE),"")</f>
        <v>0</v>
      </c>
      <c r="J25" s="11">
        <f>IFERROR(VLOOKUP($C25,[1]DatosLineas!$B$2:$H$500,7,FALSE),"")</f>
        <v>0</v>
      </c>
      <c r="K25" s="11">
        <f>SUM(E25:J25)</f>
        <v>504</v>
      </c>
      <c r="L25" s="12">
        <f>IFERROR(AVERAGEIF(E25:J25,"&gt;0"),"")</f>
        <v>126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8">
        <f t="shared" si="0"/>
        <v>23</v>
      </c>
      <c r="B26" s="9" t="s">
        <v>36</v>
      </c>
      <c r="C26" s="10" t="str">
        <f>IFERROR(VLOOKUP(B26,[1]DatosLineas!$A$2:$B$500,2,FALSE),"")</f>
        <v>Jeyson Vanegas Ruiz</v>
      </c>
      <c r="D26" s="10" t="str">
        <f>IFERROR(VLOOKUP(C26,'[1]DATOS TORNEO'!$F$4:$G$503,2,FALSE),"")</f>
        <v>SECRETARIA DE DESARROLLO ECONOMICO</v>
      </c>
      <c r="E26" s="11">
        <f>IFERROR(VLOOKUP($C26,[1]DatosLineas!$B$2:$H$500,2,FALSE),"")</f>
        <v>70</v>
      </c>
      <c r="F26" s="11">
        <f>IFERROR(VLOOKUP($C26,[1]DatosLineas!$B$2:$H$500,3,FALSE),"")</f>
        <v>89</v>
      </c>
      <c r="G26" s="11">
        <f>IFERROR(VLOOKUP($C26,[1]DatosLineas!$B$2:$H$500,4,FALSE),"")</f>
        <v>70</v>
      </c>
      <c r="H26" s="11">
        <f>IFERROR(VLOOKUP($C26,[1]DatosLineas!$B$2:$H$500,5,FALSE),"")</f>
        <v>78</v>
      </c>
      <c r="I26" s="11">
        <f>IFERROR(VLOOKUP($C26,[1]DatosLineas!$B$2:$H$500,6,FALSE),"")</f>
        <v>95</v>
      </c>
      <c r="J26" s="11">
        <f>IFERROR(VLOOKUP($C26,[1]DatosLineas!$B$2:$H$500,7,FALSE),"")</f>
        <v>101</v>
      </c>
      <c r="K26" s="11">
        <f>SUM(E26:J26)</f>
        <v>503</v>
      </c>
      <c r="L26" s="12">
        <f>IFERROR(AVERAGEIF(E26:J26,"&gt;0"),"")</f>
        <v>83.833333333333329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8">
        <f t="shared" si="0"/>
        <v>24</v>
      </c>
      <c r="B27" s="9" t="s">
        <v>37</v>
      </c>
      <c r="C27" s="10" t="str">
        <f>IFERROR(VLOOKUP(B27,[1]DatosLineas!$A$2:$B$500,2,FALSE),"")</f>
        <v>Abner Alonso Giraldo Agudelo</v>
      </c>
      <c r="D27" s="10" t="str">
        <f>IFERROR(VLOOKUP(C27,'[1]DATOS TORNEO'!$F$4:$G$503,2,FALSE),"")</f>
        <v>SECRETARIA DE MOVILIDAD</v>
      </c>
      <c r="E27" s="11">
        <f>IFERROR(VLOOKUP($C27,[1]DatosLineas!$B$2:$H$500,2,FALSE),"")</f>
        <v>117</v>
      </c>
      <c r="F27" s="11">
        <f>IFERROR(VLOOKUP($C27,[1]DatosLineas!$B$2:$H$500,3,FALSE),"")</f>
        <v>115</v>
      </c>
      <c r="G27" s="11">
        <f>IFERROR(VLOOKUP($C27,[1]DatosLineas!$B$2:$H$500,4,FALSE),"")</f>
        <v>149</v>
      </c>
      <c r="H27" s="11">
        <f>IFERROR(VLOOKUP($C27,[1]DatosLineas!$B$2:$H$500,5,FALSE),"")</f>
        <v>113</v>
      </c>
      <c r="I27" s="11">
        <f>IFERROR(VLOOKUP($C27,[1]DatosLineas!$B$2:$H$500,6,FALSE),"")</f>
        <v>0</v>
      </c>
      <c r="J27" s="11">
        <f>IFERROR(VLOOKUP($C27,[1]DatosLineas!$B$2:$H$500,7,FALSE),"")</f>
        <v>0</v>
      </c>
      <c r="K27" s="11">
        <f>SUM(E27:J27)</f>
        <v>494</v>
      </c>
      <c r="L27" s="12">
        <f>IFERROR(AVERAGEIF(E27:J27,"&gt;0"),"")</f>
        <v>123.5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8">
        <f t="shared" si="0"/>
        <v>25</v>
      </c>
      <c r="B28" s="9" t="s">
        <v>38</v>
      </c>
      <c r="C28" s="10" t="str">
        <f>IFERROR(VLOOKUP(B28,[1]DatosLineas!$A$2:$B$500,2,FALSE),"")</f>
        <v>Walter De Jesus Alzate Ceballos</v>
      </c>
      <c r="D28" s="10" t="str">
        <f>IFERROR(VLOOKUP(C28,'[1]DATOS TORNEO'!$F$4:$G$503,2,FALSE),"")</f>
        <v>SECRETARIA DE MOVILIDAD</v>
      </c>
      <c r="E28" s="11">
        <f>IFERROR(VLOOKUP($C28,[1]DatosLineas!$B$2:$H$500,2,FALSE),"")</f>
        <v>119</v>
      </c>
      <c r="F28" s="11">
        <f>IFERROR(VLOOKUP($C28,[1]DatosLineas!$B$2:$H$500,3,FALSE),"")</f>
        <v>125</v>
      </c>
      <c r="G28" s="11">
        <f>IFERROR(VLOOKUP($C28,[1]DatosLineas!$B$2:$H$500,4,FALSE),"")</f>
        <v>112</v>
      </c>
      <c r="H28" s="11">
        <f>IFERROR(VLOOKUP($C28,[1]DatosLineas!$B$2:$H$500,5,FALSE),"")</f>
        <v>136</v>
      </c>
      <c r="I28" s="11">
        <f>IFERROR(VLOOKUP($C28,[1]DatosLineas!$B$2:$H$500,6,FALSE),"")</f>
        <v>0</v>
      </c>
      <c r="J28" s="11">
        <f>IFERROR(VLOOKUP($C28,[1]DatosLineas!$B$2:$H$500,7,FALSE),"")</f>
        <v>0</v>
      </c>
      <c r="K28" s="11">
        <f>SUM(E28:J28)</f>
        <v>492</v>
      </c>
      <c r="L28" s="12">
        <f>IFERROR(AVERAGEIF(E28:J28,"&gt;0"),"")</f>
        <v>123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8">
        <f t="shared" si="0"/>
        <v>26</v>
      </c>
      <c r="B29" s="9" t="s">
        <v>39</v>
      </c>
      <c r="C29" s="10" t="str">
        <f>IFERROR(VLOOKUP(B29,[1]DatosLineas!$A$2:$B$500,2,FALSE),"")</f>
        <v>Dario Ricaurte Peña</v>
      </c>
      <c r="D29" s="10" t="str">
        <f>IFERROR(VLOOKUP(C29,'[1]DATOS TORNEO'!$F$4:$G$503,2,FALSE),"")</f>
        <v>SECRETARIA DE MOVILIDAD</v>
      </c>
      <c r="E29" s="11">
        <f>IFERROR(VLOOKUP($C29,[1]DatosLineas!$B$2:$H$500,2,FALSE),"")</f>
        <v>98</v>
      </c>
      <c r="F29" s="11">
        <f>IFERROR(VLOOKUP($C29,[1]DatosLineas!$B$2:$H$500,3,FALSE),"")</f>
        <v>124</v>
      </c>
      <c r="G29" s="11">
        <f>IFERROR(VLOOKUP($C29,[1]DatosLineas!$B$2:$H$500,4,FALSE),"")</f>
        <v>114</v>
      </c>
      <c r="H29" s="11">
        <f>IFERROR(VLOOKUP($C29,[1]DatosLineas!$B$2:$H$500,5,FALSE),"")</f>
        <v>152</v>
      </c>
      <c r="I29" s="11">
        <f>IFERROR(VLOOKUP($C29,[1]DatosLineas!$B$2:$H$500,6,FALSE),"")</f>
        <v>0</v>
      </c>
      <c r="J29" s="11">
        <f>IFERROR(VLOOKUP($C29,[1]DatosLineas!$B$2:$H$500,7,FALSE),"")</f>
        <v>0</v>
      </c>
      <c r="K29" s="11">
        <f>SUM(E29:J29)</f>
        <v>488</v>
      </c>
      <c r="L29" s="12">
        <f>IFERROR(AVERAGEIF(E29:J29,"&gt;0"),"")</f>
        <v>122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8">
        <f t="shared" si="0"/>
        <v>27</v>
      </c>
      <c r="B30" s="9" t="s">
        <v>40</v>
      </c>
      <c r="C30" s="10" t="str">
        <f>IFERROR(VLOOKUP(B30,[1]DatosLineas!$A$2:$B$500,2,FALSE),"")</f>
        <v>Jesus Alonso Velasquez Jaramillo</v>
      </c>
      <c r="D30" s="10" t="str">
        <f>IFERROR(VLOOKUP(C30,'[1]DATOS TORNEO'!$F$4:$G$503,2,FALSE),"")</f>
        <v>SECRETARIA DE COMUNICACIONES</v>
      </c>
      <c r="E30" s="11">
        <f>IFERROR(VLOOKUP($C30,[1]DatosLineas!$B$2:$H$500,2,FALSE),"")</f>
        <v>0</v>
      </c>
      <c r="F30" s="11">
        <f>IFERROR(VLOOKUP($C30,[1]DatosLineas!$B$2:$H$500,3,FALSE),"")</f>
        <v>0</v>
      </c>
      <c r="G30" s="11">
        <f>IFERROR(VLOOKUP($C30,[1]DatosLineas!$B$2:$H$500,4,FALSE),"")</f>
        <v>123</v>
      </c>
      <c r="H30" s="11">
        <f>IFERROR(VLOOKUP($C30,[1]DatosLineas!$B$2:$H$500,5,FALSE),"")</f>
        <v>119</v>
      </c>
      <c r="I30" s="11">
        <f>IFERROR(VLOOKUP($C30,[1]DatosLineas!$B$2:$H$500,6,FALSE),"")</f>
        <v>107</v>
      </c>
      <c r="J30" s="11">
        <f>IFERROR(VLOOKUP($C30,[1]DatosLineas!$B$2:$H$500,7,FALSE),"")</f>
        <v>123</v>
      </c>
      <c r="K30" s="11">
        <f>SUM(E30:J30)</f>
        <v>472</v>
      </c>
      <c r="L30" s="12">
        <f>IFERROR(AVERAGEIF(E30:J30,"&gt;0"),"")</f>
        <v>118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8">
        <f t="shared" si="0"/>
        <v>28</v>
      </c>
      <c r="B31" s="9" t="s">
        <v>41</v>
      </c>
      <c r="C31" s="10" t="str">
        <f>IFERROR(VLOOKUP(B31,[1]DatosLineas!$A$2:$B$500,2,FALSE),"")</f>
        <v>Juan Felipe Vasquez Osorio</v>
      </c>
      <c r="D31" s="10" t="str">
        <f>IFERROR(VLOOKUP(C31,'[1]DATOS TORNEO'!$F$4:$G$503,2,FALSE),"")</f>
        <v>SECRETARIA DE DESARROLLO ECONOMICO</v>
      </c>
      <c r="E31" s="11">
        <f>IFERROR(VLOOKUP($C31,[1]DatosLineas!$B$2:$H$500,2,FALSE),"")</f>
        <v>111</v>
      </c>
      <c r="F31" s="11">
        <f>IFERROR(VLOOKUP($C31,[1]DatosLineas!$B$2:$H$500,3,FALSE),"")</f>
        <v>112</v>
      </c>
      <c r="G31" s="11">
        <f>IFERROR(VLOOKUP($C31,[1]DatosLineas!$B$2:$H$500,4,FALSE),"")</f>
        <v>0</v>
      </c>
      <c r="H31" s="11">
        <f>IFERROR(VLOOKUP($C31,[1]DatosLineas!$B$2:$H$500,5,FALSE),"")</f>
        <v>0</v>
      </c>
      <c r="I31" s="11">
        <f>IFERROR(VLOOKUP($C31,[1]DatosLineas!$B$2:$H$500,6,FALSE),"")</f>
        <v>130</v>
      </c>
      <c r="J31" s="11">
        <f>IFERROR(VLOOKUP($C31,[1]DatosLineas!$B$2:$H$500,7,FALSE),"")</f>
        <v>113</v>
      </c>
      <c r="K31" s="11">
        <f>SUM(E31:J31)</f>
        <v>466</v>
      </c>
      <c r="L31" s="12">
        <f>IFERROR(AVERAGEIF(E31:J31,"&gt;0"),"")</f>
        <v>116.5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8">
        <f t="shared" si="0"/>
        <v>29</v>
      </c>
      <c r="B32" s="9" t="s">
        <v>42</v>
      </c>
      <c r="C32" s="10" t="str">
        <f>IFERROR(VLOOKUP(B32,[1]DatosLineas!$A$2:$B$500,2,FALSE),"")</f>
        <v>Carlos Enrique Arango</v>
      </c>
      <c r="D32" s="10" t="str">
        <f>IFERROR(VLOOKUP(C32,'[1]DATOS TORNEO'!$F$4:$G$503,2,FALSE),"")</f>
        <v>JUBILADO</v>
      </c>
      <c r="E32" s="11">
        <f>IFERROR(VLOOKUP($C32,[1]DatosLineas!$B$2:$H$500,2,FALSE),"")</f>
        <v>93</v>
      </c>
      <c r="F32" s="11">
        <f>IFERROR(VLOOKUP($C32,[1]DatosLineas!$B$2:$H$500,3,FALSE),"")</f>
        <v>87</v>
      </c>
      <c r="G32" s="11">
        <f>IFERROR(VLOOKUP($C32,[1]DatosLineas!$B$2:$H$500,4,FALSE),"")</f>
        <v>75</v>
      </c>
      <c r="H32" s="11">
        <f>IFERROR(VLOOKUP($C32,[1]DatosLineas!$B$2:$H$500,5,FALSE),"")</f>
        <v>65</v>
      </c>
      <c r="I32" s="11">
        <f>IFERROR(VLOOKUP($C32,[1]DatosLineas!$B$2:$H$500,6,FALSE),"")</f>
        <v>83</v>
      </c>
      <c r="J32" s="11">
        <f>IFERROR(VLOOKUP($C32,[1]DatosLineas!$B$2:$H$500,7,FALSE),"")</f>
        <v>55</v>
      </c>
      <c r="K32" s="11">
        <f>SUM(E32:J32)</f>
        <v>458</v>
      </c>
      <c r="L32" s="12">
        <f>IFERROR(AVERAGEIF(E32:J32,"&gt;0"),"")</f>
        <v>76.333333333333329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8">
        <f t="shared" si="0"/>
        <v>30</v>
      </c>
      <c r="B33" s="9" t="s">
        <v>43</v>
      </c>
      <c r="C33" s="10" t="str">
        <f>IFERROR(VLOOKUP(B33,[1]DatosLineas!$A$2:$B$500,2,FALSE),"")</f>
        <v>Elkin De Jesus Cardona Blandon</v>
      </c>
      <c r="D33" s="10" t="str">
        <f>IFERROR(VLOOKUP(C33,'[1]DATOS TORNEO'!$F$4:$G$503,2,FALSE),"")</f>
        <v>SECRETARIA DE MOVILIDAD</v>
      </c>
      <c r="E33" s="11">
        <f>IFERROR(VLOOKUP($C33,[1]DatosLineas!$B$2:$H$500,2,FALSE),"")</f>
        <v>131</v>
      </c>
      <c r="F33" s="11">
        <f>IFERROR(VLOOKUP($C33,[1]DatosLineas!$B$2:$H$500,3,FALSE),"")</f>
        <v>98</v>
      </c>
      <c r="G33" s="11">
        <f>IFERROR(VLOOKUP($C33,[1]DatosLineas!$B$2:$H$500,4,FALSE),"")</f>
        <v>100</v>
      </c>
      <c r="H33" s="11">
        <f>IFERROR(VLOOKUP($C33,[1]DatosLineas!$B$2:$H$500,5,FALSE),"")</f>
        <v>121</v>
      </c>
      <c r="I33" s="11">
        <f>IFERROR(VLOOKUP($C33,[1]DatosLineas!$B$2:$H$500,6,FALSE),"")</f>
        <v>0</v>
      </c>
      <c r="J33" s="11">
        <f>IFERROR(VLOOKUP($C33,[1]DatosLineas!$B$2:$H$500,7,FALSE),"")</f>
        <v>0</v>
      </c>
      <c r="K33" s="11">
        <f>SUM(E33:J33)</f>
        <v>450</v>
      </c>
      <c r="L33" s="12">
        <f>IFERROR(AVERAGEIF(E33:J33,"&gt;0"),"")</f>
        <v>112.5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8">
        <f t="shared" si="0"/>
        <v>31</v>
      </c>
      <c r="B34" s="9" t="s">
        <v>44</v>
      </c>
      <c r="C34" s="10" t="str">
        <f>IFERROR(VLOOKUP(B34,[1]DatosLineas!$A$2:$B$500,2,FALSE),"")</f>
        <v>Elmer Muñoz Salazar</v>
      </c>
      <c r="D34" s="10" t="str">
        <f>IFERROR(VLOOKUP(C34,'[1]DATOS TORNEO'!$F$4:$G$503,2,FALSE),"")</f>
        <v>SECRETARIA DE SUMINISTROS Y SERVICIOS</v>
      </c>
      <c r="E34" s="11">
        <f>IFERROR(VLOOKUP($C34,[1]DatosLineas!$B$2:$H$500,2,FALSE),"")</f>
        <v>112</v>
      </c>
      <c r="F34" s="11">
        <f>IFERROR(VLOOKUP($C34,[1]DatosLineas!$B$2:$H$500,3,FALSE),"")</f>
        <v>81</v>
      </c>
      <c r="G34" s="11">
        <f>IFERROR(VLOOKUP($C34,[1]DatosLineas!$B$2:$H$500,4,FALSE),"")</f>
        <v>161</v>
      </c>
      <c r="H34" s="11">
        <f>IFERROR(VLOOKUP($C34,[1]DatosLineas!$B$2:$H$500,5,FALSE),"")</f>
        <v>96</v>
      </c>
      <c r="I34" s="11">
        <f>IFERROR(VLOOKUP($C34,[1]DatosLineas!$B$2:$H$500,6,FALSE),"")</f>
        <v>0</v>
      </c>
      <c r="J34" s="11">
        <f>IFERROR(VLOOKUP($C34,[1]DatosLineas!$B$2:$H$500,7,FALSE),"")</f>
        <v>0</v>
      </c>
      <c r="K34" s="11">
        <f>SUM(E34:J34)</f>
        <v>450</v>
      </c>
      <c r="L34" s="12">
        <f>IFERROR(AVERAGEIF(E34:J34,"&gt;0"),"")</f>
        <v>112.5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8">
        <f t="shared" si="0"/>
        <v>32</v>
      </c>
      <c r="B35" s="9" t="s">
        <v>45</v>
      </c>
      <c r="C35" s="10" t="str">
        <f>IFERROR(VLOOKUP(B35,[1]DatosLineas!$A$2:$B$500,2,FALSE),"")</f>
        <v>Ferney Alberto Rincon Gallego</v>
      </c>
      <c r="D35" s="10" t="str">
        <f>IFERROR(VLOOKUP(C35,'[1]DATOS TORNEO'!$F$4:$G$503,2,FALSE),"")</f>
        <v>SECRETARIA DE SUMINISTROS Y SERVICIOS</v>
      </c>
      <c r="E35" s="11">
        <f>IFERROR(VLOOKUP($C35,[1]DatosLineas!$B$2:$H$500,2,FALSE),"")</f>
        <v>105</v>
      </c>
      <c r="F35" s="11">
        <f>IFERROR(VLOOKUP($C35,[1]DatosLineas!$B$2:$H$500,3,FALSE),"")</f>
        <v>93</v>
      </c>
      <c r="G35" s="11">
        <f>IFERROR(VLOOKUP($C35,[1]DatosLineas!$B$2:$H$500,4,FALSE),"")</f>
        <v>105</v>
      </c>
      <c r="H35" s="11">
        <f>IFERROR(VLOOKUP($C35,[1]DatosLineas!$B$2:$H$500,5,FALSE),"")</f>
        <v>143</v>
      </c>
      <c r="I35" s="11">
        <f>IFERROR(VLOOKUP($C35,[1]DatosLineas!$B$2:$H$500,6,FALSE),"")</f>
        <v>0</v>
      </c>
      <c r="J35" s="11">
        <f>IFERROR(VLOOKUP($C35,[1]DatosLineas!$B$2:$H$500,7,FALSE),"")</f>
        <v>0</v>
      </c>
      <c r="K35" s="11">
        <f>SUM(E35:J35)</f>
        <v>446</v>
      </c>
      <c r="L35" s="12">
        <f>IFERROR(AVERAGEIF(E35:J35,"&gt;0"),"")</f>
        <v>111.5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8">
        <f t="shared" si="0"/>
        <v>33</v>
      </c>
      <c r="B36" s="9" t="s">
        <v>46</v>
      </c>
      <c r="C36" s="10" t="str">
        <f>IFERROR(VLOOKUP(B36,[1]DatosLineas!$A$2:$B$500,2,FALSE),"")</f>
        <v>Larry Alexander Tique Gallo</v>
      </c>
      <c r="D36" s="10" t="str">
        <f>IFERROR(VLOOKUP(C36,'[1]DATOS TORNEO'!$F$4:$G$503,2,FALSE),"")</f>
        <v>SECRETARIA DE MOVILIDAD</v>
      </c>
      <c r="E36" s="11">
        <f>IFERROR(VLOOKUP($C36,[1]DatosLineas!$B$2:$H$500,2,FALSE),"")</f>
        <v>109</v>
      </c>
      <c r="F36" s="11">
        <f>IFERROR(VLOOKUP($C36,[1]DatosLineas!$B$2:$H$500,3,FALSE),"")</f>
        <v>116</v>
      </c>
      <c r="G36" s="11">
        <f>IFERROR(VLOOKUP($C36,[1]DatosLineas!$B$2:$H$500,4,FALSE),"")</f>
        <v>111</v>
      </c>
      <c r="H36" s="11">
        <f>IFERROR(VLOOKUP($C36,[1]DatosLineas!$B$2:$H$500,5,FALSE),"")</f>
        <v>109</v>
      </c>
      <c r="I36" s="11">
        <f>IFERROR(VLOOKUP($C36,[1]DatosLineas!$B$2:$H$500,6,FALSE),"")</f>
        <v>0</v>
      </c>
      <c r="J36" s="11">
        <f>IFERROR(VLOOKUP($C36,[1]DatosLineas!$B$2:$H$500,7,FALSE),"")</f>
        <v>0</v>
      </c>
      <c r="K36" s="11">
        <f>SUM(E36:J36)</f>
        <v>445</v>
      </c>
      <c r="L36" s="12">
        <f>IFERROR(AVERAGEIF(E36:J36,"&gt;0"),"")</f>
        <v>111.25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8">
        <f t="shared" si="0"/>
        <v>34</v>
      </c>
      <c r="B37" s="9" t="s">
        <v>47</v>
      </c>
      <c r="C37" s="10" t="str">
        <f>IFERROR(VLOOKUP(B37,[1]DatosLineas!$A$2:$B$500,2,FALSE),"")</f>
        <v>Jorge Mario Cifuentes Moreno</v>
      </c>
      <c r="D37" s="10" t="str">
        <f>IFERROR(VLOOKUP(C37,'[1]DATOS TORNEO'!$F$4:$G$503,2,FALSE),"")</f>
        <v>SECRETARIA DE MOVILIDAD</v>
      </c>
      <c r="E37" s="11">
        <f>IFERROR(VLOOKUP($C37,[1]DatosLineas!$B$2:$H$500,2,FALSE),"")</f>
        <v>109</v>
      </c>
      <c r="F37" s="11">
        <f>IFERROR(VLOOKUP($C37,[1]DatosLineas!$B$2:$H$500,3,FALSE),"")</f>
        <v>111</v>
      </c>
      <c r="G37" s="11">
        <f>IFERROR(VLOOKUP($C37,[1]DatosLineas!$B$2:$H$500,4,FALSE),"")</f>
        <v>93</v>
      </c>
      <c r="H37" s="11">
        <f>IFERROR(VLOOKUP($C37,[1]DatosLineas!$B$2:$H$500,5,FALSE),"")</f>
        <v>129</v>
      </c>
      <c r="I37" s="11">
        <f>IFERROR(VLOOKUP($C37,[1]DatosLineas!$B$2:$H$500,6,FALSE),"")</f>
        <v>0</v>
      </c>
      <c r="J37" s="11">
        <f>IFERROR(VLOOKUP($C37,[1]DatosLineas!$B$2:$H$500,7,FALSE),"")</f>
        <v>0</v>
      </c>
      <c r="K37" s="11">
        <f>SUM(E37:J37)</f>
        <v>442</v>
      </c>
      <c r="L37" s="12">
        <f>IFERROR(AVERAGEIF(E37:J37,"&gt;0"),"")</f>
        <v>110.5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8">
        <f t="shared" si="0"/>
        <v>35</v>
      </c>
      <c r="B38" s="9" t="s">
        <v>48</v>
      </c>
      <c r="C38" s="10" t="str">
        <f>IFERROR(VLOOKUP(B38,[1]DatosLineas!$A$2:$B$500,2,FALSE),"")</f>
        <v>Juan Carlos Gutierrez Alvarez</v>
      </c>
      <c r="D38" s="10" t="str">
        <f>IFERROR(VLOOKUP(C38,'[1]DATOS TORNEO'!$F$4:$G$503,2,FALSE),"")</f>
        <v>SECRETARIA DE EDUCACION</v>
      </c>
      <c r="E38" s="11">
        <f>IFERROR(VLOOKUP($C38,[1]DatosLineas!$B$2:$H$500,2,FALSE),"")</f>
        <v>97</v>
      </c>
      <c r="F38" s="11">
        <f>IFERROR(VLOOKUP($C38,[1]DatosLineas!$B$2:$H$500,3,FALSE),"")</f>
        <v>63</v>
      </c>
      <c r="G38" s="11">
        <f>IFERROR(VLOOKUP($C38,[1]DatosLineas!$B$2:$H$500,4,FALSE),"")</f>
        <v>70</v>
      </c>
      <c r="H38" s="11">
        <f>IFERROR(VLOOKUP($C38,[1]DatosLineas!$B$2:$H$500,5,FALSE),"")</f>
        <v>79</v>
      </c>
      <c r="I38" s="11">
        <f>IFERROR(VLOOKUP($C38,[1]DatosLineas!$B$2:$H$500,6,FALSE),"")</f>
        <v>58</v>
      </c>
      <c r="J38" s="11">
        <f>IFERROR(VLOOKUP($C38,[1]DatosLineas!$B$2:$H$500,7,FALSE),"")</f>
        <v>73</v>
      </c>
      <c r="K38" s="11">
        <f>SUM(E38:J38)</f>
        <v>440</v>
      </c>
      <c r="L38" s="12">
        <f>IFERROR(AVERAGEIF(E38:J38,"&gt;0"),"")</f>
        <v>73.333333333333329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8">
        <f t="shared" si="0"/>
        <v>36</v>
      </c>
      <c r="B39" s="9" t="s">
        <v>49</v>
      </c>
      <c r="C39" s="10" t="str">
        <f>IFERROR(VLOOKUP(B39,[1]DatosLineas!$A$2:$B$500,2,FALSE),"")</f>
        <v>Wilmer Copete Asprilla</v>
      </c>
      <c r="D39" s="10" t="str">
        <f>IFERROR(VLOOKUP(C39,'[1]DATOS TORNEO'!$F$4:$G$503,2,FALSE),"")</f>
        <v>SECRETARIA DE MOVILIDAD</v>
      </c>
      <c r="E39" s="11">
        <f>IFERROR(VLOOKUP($C39,[1]DatosLineas!$B$2:$H$500,2,FALSE),"")</f>
        <v>134</v>
      </c>
      <c r="F39" s="11">
        <f>IFERROR(VLOOKUP($C39,[1]DatosLineas!$B$2:$H$500,3,FALSE),"")</f>
        <v>80</v>
      </c>
      <c r="G39" s="11">
        <f>IFERROR(VLOOKUP($C39,[1]DatosLineas!$B$2:$H$500,4,FALSE),"")</f>
        <v>93</v>
      </c>
      <c r="H39" s="11">
        <f>IFERROR(VLOOKUP($C39,[1]DatosLineas!$B$2:$H$500,5,FALSE),"")</f>
        <v>132</v>
      </c>
      <c r="I39" s="11">
        <f>IFERROR(VLOOKUP($C39,[1]DatosLineas!$B$2:$H$500,6,FALSE),"")</f>
        <v>0</v>
      </c>
      <c r="J39" s="11">
        <f>IFERROR(VLOOKUP($C39,[1]DatosLineas!$B$2:$H$500,7,FALSE),"")</f>
        <v>0</v>
      </c>
      <c r="K39" s="11">
        <f>SUM(E39:J39)</f>
        <v>439</v>
      </c>
      <c r="L39" s="12">
        <f>IFERROR(AVERAGEIF(E39:J39,"&gt;0"),"")</f>
        <v>109.75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8">
        <f t="shared" si="0"/>
        <v>37</v>
      </c>
      <c r="B40" s="9" t="s">
        <v>50</v>
      </c>
      <c r="C40" s="10" t="str">
        <f>IFERROR(VLOOKUP(B40,[1]DatosLineas!$A$2:$B$500,2,FALSE),"")</f>
        <v>Ruber Ferney Ocampo Chalarca</v>
      </c>
      <c r="D40" s="10" t="str">
        <f>IFERROR(VLOOKUP(C40,'[1]DATOS TORNEO'!$F$4:$G$503,2,FALSE),"")</f>
        <v>SECRETARIA DE INFRAESTRUCTURA FISICA</v>
      </c>
      <c r="E40" s="11">
        <f>IFERROR(VLOOKUP($C40,[1]DatosLineas!$B$2:$H$500,2,FALSE),"")</f>
        <v>76</v>
      </c>
      <c r="F40" s="11">
        <f>IFERROR(VLOOKUP($C40,[1]DatosLineas!$B$2:$H$500,3,FALSE),"")</f>
        <v>124</v>
      </c>
      <c r="G40" s="11">
        <f>IFERROR(VLOOKUP($C40,[1]DatosLineas!$B$2:$H$500,4,FALSE),"")</f>
        <v>97</v>
      </c>
      <c r="H40" s="11">
        <f>IFERROR(VLOOKUP($C40,[1]DatosLineas!$B$2:$H$500,5,FALSE),"")</f>
        <v>141</v>
      </c>
      <c r="I40" s="11">
        <f>IFERROR(VLOOKUP($C40,[1]DatosLineas!$B$2:$H$500,6,FALSE),"")</f>
        <v>0</v>
      </c>
      <c r="J40" s="11">
        <f>IFERROR(VLOOKUP($C40,[1]DatosLineas!$B$2:$H$500,7,FALSE),"")</f>
        <v>0</v>
      </c>
      <c r="K40" s="11">
        <f>SUM(E40:J40)</f>
        <v>438</v>
      </c>
      <c r="L40" s="12">
        <f>IFERROR(AVERAGEIF(E40:J40,"&gt;0"),"")</f>
        <v>109.5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8">
        <f t="shared" si="0"/>
        <v>38</v>
      </c>
      <c r="B41" s="9" t="s">
        <v>51</v>
      </c>
      <c r="C41" s="10" t="str">
        <f>IFERROR(VLOOKUP(B41,[1]DatosLineas!$A$2:$B$500,2,FALSE),"")</f>
        <v>William Ernesto Saenz Mejia</v>
      </c>
      <c r="D41" s="10" t="str">
        <f>IFERROR(VLOOKUP(C41,'[1]DATOS TORNEO'!$F$4:$G$503,2,FALSE),"")</f>
        <v>SECRETARIA DE GESTION Y CONTROL TERRITORIAL</v>
      </c>
      <c r="E41" s="11">
        <f>IFERROR(VLOOKUP($C41,[1]DatosLineas!$B$2:$H$500,2,FALSE),"")</f>
        <v>74</v>
      </c>
      <c r="F41" s="11">
        <f>IFERROR(VLOOKUP($C41,[1]DatosLineas!$B$2:$H$500,3,FALSE),"")</f>
        <v>129</v>
      </c>
      <c r="G41" s="11">
        <f>IFERROR(VLOOKUP($C41,[1]DatosLineas!$B$2:$H$500,4,FALSE),"")</f>
        <v>108</v>
      </c>
      <c r="H41" s="11">
        <f>IFERROR(VLOOKUP($C41,[1]DatosLineas!$B$2:$H$500,5,FALSE),"")</f>
        <v>125</v>
      </c>
      <c r="I41" s="11">
        <f>IFERROR(VLOOKUP($C41,[1]DatosLineas!$B$2:$H$500,6,FALSE),"")</f>
        <v>0</v>
      </c>
      <c r="J41" s="11">
        <f>IFERROR(VLOOKUP($C41,[1]DatosLineas!$B$2:$H$500,7,FALSE),"")</f>
        <v>0</v>
      </c>
      <c r="K41" s="11">
        <f>SUM(E41:J41)</f>
        <v>436</v>
      </c>
      <c r="L41" s="12">
        <f>IFERROR(AVERAGEIF(E41:J41,"&gt;0"),"")</f>
        <v>109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8">
        <f t="shared" si="0"/>
        <v>39</v>
      </c>
      <c r="B42" s="9" t="s">
        <v>52</v>
      </c>
      <c r="C42" s="10" t="str">
        <f>IFERROR(VLOOKUP(B42,[1]DatosLineas!$A$2:$B$500,2,FALSE),"")</f>
        <v>Gabriel Jaime Valderrama Torres</v>
      </c>
      <c r="D42" s="10" t="str">
        <f>IFERROR(VLOOKUP(C42,'[1]DATOS TORNEO'!$F$4:$G$503,2,FALSE),"")</f>
        <v>SECRETARIA DE MOVILIDAD</v>
      </c>
      <c r="E42" s="11">
        <f>IFERROR(VLOOKUP($C42,[1]DatosLineas!$B$2:$H$500,2,FALSE),"")</f>
        <v>107</v>
      </c>
      <c r="F42" s="11">
        <f>IFERROR(VLOOKUP($C42,[1]DatosLineas!$B$2:$H$500,3,FALSE),"")</f>
        <v>106</v>
      </c>
      <c r="G42" s="11">
        <f>IFERROR(VLOOKUP($C42,[1]DatosLineas!$B$2:$H$500,4,FALSE),"")</f>
        <v>118</v>
      </c>
      <c r="H42" s="11">
        <f>IFERROR(VLOOKUP($C42,[1]DatosLineas!$B$2:$H$500,5,FALSE),"")</f>
        <v>105</v>
      </c>
      <c r="I42" s="11">
        <f>IFERROR(VLOOKUP($C42,[1]DatosLineas!$B$2:$H$500,6,FALSE),"")</f>
        <v>0</v>
      </c>
      <c r="J42" s="11">
        <f>IFERROR(VLOOKUP($C42,[1]DatosLineas!$B$2:$H$500,7,FALSE),"")</f>
        <v>0</v>
      </c>
      <c r="K42" s="11">
        <f>SUM(E42:J42)</f>
        <v>436</v>
      </c>
      <c r="L42" s="12">
        <f>IFERROR(AVERAGEIF(E42:J42,"&gt;0"),"")</f>
        <v>109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8">
        <f t="shared" si="0"/>
        <v>40</v>
      </c>
      <c r="B43" s="9" t="s">
        <v>53</v>
      </c>
      <c r="C43" s="10" t="str">
        <f>IFERROR(VLOOKUP(B43,[1]DatosLineas!$A$2:$B$500,2,FALSE),"")</f>
        <v>Elman Alexander Avendano Rua</v>
      </c>
      <c r="D43" s="10" t="str">
        <f>IFERROR(VLOOKUP(C43,'[1]DATOS TORNEO'!$F$4:$G$503,2,FALSE),"")</f>
        <v>SECRETARIA DE INFRAESTRUCTURA FISICA</v>
      </c>
      <c r="E43" s="11">
        <f>IFERROR(VLOOKUP($C43,[1]DatosLineas!$B$2:$H$500,2,FALSE),"")</f>
        <v>132</v>
      </c>
      <c r="F43" s="11">
        <f>IFERROR(VLOOKUP($C43,[1]DatosLineas!$B$2:$H$500,3,FALSE),"")</f>
        <v>104</v>
      </c>
      <c r="G43" s="11">
        <f>IFERROR(VLOOKUP($C43,[1]DatosLineas!$B$2:$H$500,4,FALSE),"")</f>
        <v>99</v>
      </c>
      <c r="H43" s="11">
        <f>IFERROR(VLOOKUP($C43,[1]DatosLineas!$B$2:$H$500,5,FALSE),"")</f>
        <v>97</v>
      </c>
      <c r="I43" s="11">
        <f>IFERROR(VLOOKUP($C43,[1]DatosLineas!$B$2:$H$500,6,FALSE),"")</f>
        <v>0</v>
      </c>
      <c r="J43" s="11">
        <f>IFERROR(VLOOKUP($C43,[1]DatosLineas!$B$2:$H$500,7,FALSE),"")</f>
        <v>0</v>
      </c>
      <c r="K43" s="11">
        <f>SUM(E43:J43)</f>
        <v>432</v>
      </c>
      <c r="L43" s="12">
        <f>IFERROR(AVERAGEIF(E43:J43,"&gt;0"),"")</f>
        <v>108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8">
        <f t="shared" si="0"/>
        <v>41</v>
      </c>
      <c r="B44" s="9" t="s">
        <v>54</v>
      </c>
      <c r="C44" s="10" t="str">
        <f>IFERROR(VLOOKUP(B44,[1]DatosLineas!$A$2:$B$500,2,FALSE),"")</f>
        <v>Jairo Mesa Vargas</v>
      </c>
      <c r="D44" s="10" t="str">
        <f>IFERROR(VLOOKUP(C44,'[1]DATOS TORNEO'!$F$4:$G$503,2,FALSE),"")</f>
        <v>SECRETARIA DE GESTION Y CONTROL TERRITORIAL</v>
      </c>
      <c r="E44" s="11">
        <f>IFERROR(VLOOKUP($C44,[1]DatosLineas!$B$2:$H$500,2,FALSE),"")</f>
        <v>85</v>
      </c>
      <c r="F44" s="11">
        <f>IFERROR(VLOOKUP($C44,[1]DatosLineas!$B$2:$H$500,3,FALSE),"")</f>
        <v>119</v>
      </c>
      <c r="G44" s="11">
        <f>IFERROR(VLOOKUP($C44,[1]DatosLineas!$B$2:$H$500,4,FALSE),"")</f>
        <v>100</v>
      </c>
      <c r="H44" s="11">
        <f>IFERROR(VLOOKUP($C44,[1]DatosLineas!$B$2:$H$500,5,FALSE),"")</f>
        <v>126</v>
      </c>
      <c r="I44" s="11">
        <f>IFERROR(VLOOKUP($C44,[1]DatosLineas!$B$2:$H$500,6,FALSE),"")</f>
        <v>0</v>
      </c>
      <c r="J44" s="11">
        <f>IFERROR(VLOOKUP($C44,[1]DatosLineas!$B$2:$H$500,7,FALSE),"")</f>
        <v>0</v>
      </c>
      <c r="K44" s="11">
        <f>SUM(E44:J44)</f>
        <v>430</v>
      </c>
      <c r="L44" s="12">
        <f>IFERROR(AVERAGEIF(E44:J44,"&gt;0"),"")</f>
        <v>107.5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8">
        <f t="shared" si="0"/>
        <v>42</v>
      </c>
      <c r="B45" s="9" t="s">
        <v>55</v>
      </c>
      <c r="C45" s="10" t="str">
        <f>IFERROR(VLOOKUP(B45,[1]DatosLineas!$A$2:$B$500,2,FALSE),"")</f>
        <v>John Bayron Monsalve Jimenez</v>
      </c>
      <c r="D45" s="10" t="str">
        <f>IFERROR(VLOOKUP(C45,'[1]DATOS TORNEO'!$F$4:$G$503,2,FALSE),"")</f>
        <v>SECRETARIA DE MOVILIDAD</v>
      </c>
      <c r="E45" s="11">
        <f>IFERROR(VLOOKUP($C45,[1]DatosLineas!$B$2:$H$500,2,FALSE),"")</f>
        <v>122</v>
      </c>
      <c r="F45" s="11">
        <f>IFERROR(VLOOKUP($C45,[1]DatosLineas!$B$2:$H$500,3,FALSE),"")</f>
        <v>122</v>
      </c>
      <c r="G45" s="11">
        <f>IFERROR(VLOOKUP($C45,[1]DatosLineas!$B$2:$H$500,4,FALSE),"")</f>
        <v>85</v>
      </c>
      <c r="H45" s="11">
        <f>IFERROR(VLOOKUP($C45,[1]DatosLineas!$B$2:$H$500,5,FALSE),"")</f>
        <v>99</v>
      </c>
      <c r="I45" s="11">
        <f>IFERROR(VLOOKUP($C45,[1]DatosLineas!$B$2:$H$500,6,FALSE),"")</f>
        <v>0</v>
      </c>
      <c r="J45" s="11">
        <f>IFERROR(VLOOKUP($C45,[1]DatosLineas!$B$2:$H$500,7,FALSE),"")</f>
        <v>0</v>
      </c>
      <c r="K45" s="11">
        <f>SUM(E45:J45)</f>
        <v>428</v>
      </c>
      <c r="L45" s="12">
        <f>IFERROR(AVERAGEIF(E45:J45,"&gt;0"),"")</f>
        <v>107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8">
        <f t="shared" si="0"/>
        <v>43</v>
      </c>
      <c r="B46" s="9" t="s">
        <v>56</v>
      </c>
      <c r="C46" s="10" t="str">
        <f>IFERROR(VLOOKUP(B46,[1]DatosLineas!$A$2:$B$500,2,FALSE),"")</f>
        <v>Ruben Dario Martinez Granada</v>
      </c>
      <c r="D46" s="10" t="str">
        <f>IFERROR(VLOOKUP(C46,'[1]DATOS TORNEO'!$F$4:$G$503,2,FALSE),"")</f>
        <v>SECRETARIA DE SEGURIDAD Y CONVIVENCIA</v>
      </c>
      <c r="E46" s="11">
        <f>IFERROR(VLOOKUP($C46,[1]DatosLineas!$B$2:$H$500,2,FALSE),"")</f>
        <v>125</v>
      </c>
      <c r="F46" s="11">
        <f>IFERROR(VLOOKUP($C46,[1]DatosLineas!$B$2:$H$500,3,FALSE),"")</f>
        <v>119</v>
      </c>
      <c r="G46" s="11">
        <f>IFERROR(VLOOKUP($C46,[1]DatosLineas!$B$2:$H$500,4,FALSE),"")</f>
        <v>105</v>
      </c>
      <c r="H46" s="11">
        <f>IFERROR(VLOOKUP($C46,[1]DatosLineas!$B$2:$H$500,5,FALSE),"")</f>
        <v>76</v>
      </c>
      <c r="I46" s="11">
        <f>IFERROR(VLOOKUP($C46,[1]DatosLineas!$B$2:$H$500,6,FALSE),"")</f>
        <v>0</v>
      </c>
      <c r="J46" s="11">
        <f>IFERROR(VLOOKUP($C46,[1]DatosLineas!$B$2:$H$500,7,FALSE),"")</f>
        <v>0</v>
      </c>
      <c r="K46" s="11">
        <f>SUM(E46:J46)</f>
        <v>425</v>
      </c>
      <c r="L46" s="12">
        <f>IFERROR(AVERAGEIF(E46:J46,"&gt;0"),"")</f>
        <v>106.25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8">
        <f t="shared" si="0"/>
        <v>44</v>
      </c>
      <c r="B47" s="9" t="s">
        <v>57</v>
      </c>
      <c r="C47" s="10" t="str">
        <f>IFERROR(VLOOKUP(B47,[1]DatosLineas!$A$2:$B$500,2,FALSE),"")</f>
        <v>Alejandro Rodriguez Arango</v>
      </c>
      <c r="D47" s="10" t="str">
        <f>IFERROR(VLOOKUP(C47,'[1]DATOS TORNEO'!$F$4:$G$503,2,FALSE),"")</f>
        <v>SECRETARIA DE MOVILIDAD</v>
      </c>
      <c r="E47" s="11">
        <f>IFERROR(VLOOKUP($C47,[1]DatosLineas!$B$2:$H$500,2,FALSE),"")</f>
        <v>99</v>
      </c>
      <c r="F47" s="11">
        <f>IFERROR(VLOOKUP($C47,[1]DatosLineas!$B$2:$H$500,3,FALSE),"")</f>
        <v>92</v>
      </c>
      <c r="G47" s="11">
        <f>IFERROR(VLOOKUP($C47,[1]DatosLineas!$B$2:$H$500,4,FALSE),"")</f>
        <v>126</v>
      </c>
      <c r="H47" s="11">
        <f>IFERROR(VLOOKUP($C47,[1]DatosLineas!$B$2:$H$500,5,FALSE),"")</f>
        <v>108</v>
      </c>
      <c r="I47" s="11">
        <f>IFERROR(VLOOKUP($C47,[1]DatosLineas!$B$2:$H$500,6,FALSE),"")</f>
        <v>0</v>
      </c>
      <c r="J47" s="11">
        <f>IFERROR(VLOOKUP($C47,[1]DatosLineas!$B$2:$H$500,7,FALSE),"")</f>
        <v>0</v>
      </c>
      <c r="K47" s="11">
        <f>SUM(E47:J47)</f>
        <v>425</v>
      </c>
      <c r="L47" s="12">
        <f>IFERROR(AVERAGEIF(E47:J47,"&gt;0"),"")</f>
        <v>106.25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8">
        <f t="shared" si="0"/>
        <v>45</v>
      </c>
      <c r="B48" s="9" t="s">
        <v>58</v>
      </c>
      <c r="C48" s="10" t="str">
        <f>IFERROR(VLOOKUP(B48,[1]DatosLineas!$A$2:$B$500,2,FALSE),"")</f>
        <v>Wilber Augusto Agudelo Montoya</v>
      </c>
      <c r="D48" s="10" t="str">
        <f>IFERROR(VLOOKUP(C48,'[1]DATOS TORNEO'!$F$4:$G$503,2,FALSE),"")</f>
        <v>SECRETARIA DE GESTION Y CONTROL TERRITORIAL</v>
      </c>
      <c r="E48" s="11">
        <f>IFERROR(VLOOKUP($C48,[1]DatosLineas!$B$2:$H$500,2,FALSE),"")</f>
        <v>73</v>
      </c>
      <c r="F48" s="11">
        <f>IFERROR(VLOOKUP($C48,[1]DatosLineas!$B$2:$H$500,3,FALSE),"")</f>
        <v>126</v>
      </c>
      <c r="G48" s="11">
        <f>IFERROR(VLOOKUP($C48,[1]DatosLineas!$B$2:$H$500,4,FALSE),"")</f>
        <v>91</v>
      </c>
      <c r="H48" s="11">
        <f>IFERROR(VLOOKUP($C48,[1]DatosLineas!$B$2:$H$500,5,FALSE),"")</f>
        <v>131</v>
      </c>
      <c r="I48" s="11">
        <f>IFERROR(VLOOKUP($C48,[1]DatosLineas!$B$2:$H$500,6,FALSE),"")</f>
        <v>0</v>
      </c>
      <c r="J48" s="11">
        <f>IFERROR(VLOOKUP($C48,[1]DatosLineas!$B$2:$H$500,7,FALSE),"")</f>
        <v>0</v>
      </c>
      <c r="K48" s="11">
        <f>SUM(E48:J48)</f>
        <v>421</v>
      </c>
      <c r="L48" s="12">
        <f>IFERROR(AVERAGEIF(E48:J48,"&gt;0"),"")</f>
        <v>105.25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8">
        <f t="shared" si="0"/>
        <v>46</v>
      </c>
      <c r="B49" s="9" t="s">
        <v>59</v>
      </c>
      <c r="C49" s="10" t="str">
        <f>IFERROR(VLOOKUP(B49,[1]DatosLineas!$A$2:$B$500,2,FALSE),"")</f>
        <v>Oscar Betancourt Llanos</v>
      </c>
      <c r="D49" s="10" t="str">
        <f>IFERROR(VLOOKUP(C49,'[1]DATOS TORNEO'!$F$4:$G$503,2,FALSE),"")</f>
        <v>SECRETARIA DE GESTION Y CONTROL TERRITORIAL</v>
      </c>
      <c r="E49" s="11">
        <f>IFERROR(VLOOKUP($C49,[1]DatosLineas!$B$2:$H$500,2,FALSE),"")</f>
        <v>108</v>
      </c>
      <c r="F49" s="11">
        <f>IFERROR(VLOOKUP($C49,[1]DatosLineas!$B$2:$H$500,3,FALSE),"")</f>
        <v>97</v>
      </c>
      <c r="G49" s="11">
        <f>IFERROR(VLOOKUP($C49,[1]DatosLineas!$B$2:$H$500,4,FALSE),"")</f>
        <v>128</v>
      </c>
      <c r="H49" s="11">
        <f>IFERROR(VLOOKUP($C49,[1]DatosLineas!$B$2:$H$500,5,FALSE),"")</f>
        <v>83</v>
      </c>
      <c r="I49" s="11">
        <f>IFERROR(VLOOKUP($C49,[1]DatosLineas!$B$2:$H$500,6,FALSE),"")</f>
        <v>0</v>
      </c>
      <c r="J49" s="11">
        <f>IFERROR(VLOOKUP($C49,[1]DatosLineas!$B$2:$H$500,7,FALSE),"")</f>
        <v>0</v>
      </c>
      <c r="K49" s="11">
        <f>SUM(E49:J49)</f>
        <v>416</v>
      </c>
      <c r="L49" s="12">
        <f>IFERROR(AVERAGEIF(E49:J49,"&gt;0"),"")</f>
        <v>104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8">
        <f t="shared" si="0"/>
        <v>47</v>
      </c>
      <c r="B50" s="9" t="s">
        <v>60</v>
      </c>
      <c r="C50" s="10" t="str">
        <f>IFERROR(VLOOKUP(B50,[1]DatosLineas!$A$2:$B$500,2,FALSE),"")</f>
        <v>Edgar De Jesus Espinal Monsalve</v>
      </c>
      <c r="D50" s="10" t="str">
        <f>IFERROR(VLOOKUP(C50,'[1]DATOS TORNEO'!$F$4:$G$503,2,FALSE),"")</f>
        <v>SECRETARIA DE INCLUSION SOCIAL, FAMILIA Y DERECHOS HUMANOS</v>
      </c>
      <c r="E50" s="11">
        <f>IFERROR(VLOOKUP($C50,[1]DatosLineas!$B$2:$H$500,2,FALSE),"")</f>
        <v>113</v>
      </c>
      <c r="F50" s="11">
        <f>IFERROR(VLOOKUP($C50,[1]DatosLineas!$B$2:$H$500,3,FALSE),"")</f>
        <v>80</v>
      </c>
      <c r="G50" s="11">
        <f>IFERROR(VLOOKUP($C50,[1]DatosLineas!$B$2:$H$500,4,FALSE),"")</f>
        <v>94</v>
      </c>
      <c r="H50" s="11">
        <f>IFERROR(VLOOKUP($C50,[1]DatosLineas!$B$2:$H$500,5,FALSE),"")</f>
        <v>125</v>
      </c>
      <c r="I50" s="11">
        <f>IFERROR(VLOOKUP($C50,[1]DatosLineas!$B$2:$H$500,6,FALSE),"")</f>
        <v>0</v>
      </c>
      <c r="J50" s="11">
        <f>IFERROR(VLOOKUP($C50,[1]DatosLineas!$B$2:$H$500,7,FALSE),"")</f>
        <v>0</v>
      </c>
      <c r="K50" s="11">
        <f>SUM(E50:J50)</f>
        <v>412</v>
      </c>
      <c r="L50" s="12">
        <f>IFERROR(AVERAGEIF(E50:J50,"&gt;0"),"")</f>
        <v>103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8">
        <f t="shared" si="0"/>
        <v>48</v>
      </c>
      <c r="B51" s="9" t="s">
        <v>61</v>
      </c>
      <c r="C51" s="10" t="str">
        <f>IFERROR(VLOOKUP(B51,[1]DatosLineas!$A$2:$B$500,2,FALSE),"")</f>
        <v>Sandro Adolfo Paniagua Florez</v>
      </c>
      <c r="D51" s="10" t="str">
        <f>IFERROR(VLOOKUP(C51,'[1]DATOS TORNEO'!$F$4:$G$503,2,FALSE),"")</f>
        <v>SECRETARIA DE SUMINISTROS Y SERVICIOS</v>
      </c>
      <c r="E51" s="11">
        <f>IFERROR(VLOOKUP($C51,[1]DatosLineas!$B$2:$H$500,2,FALSE),"")</f>
        <v>94</v>
      </c>
      <c r="F51" s="11">
        <f>IFERROR(VLOOKUP($C51,[1]DatosLineas!$B$2:$H$500,3,FALSE),"")</f>
        <v>126</v>
      </c>
      <c r="G51" s="11">
        <f>IFERROR(VLOOKUP($C51,[1]DatosLineas!$B$2:$H$500,4,FALSE),"")</f>
        <v>74</v>
      </c>
      <c r="H51" s="11">
        <f>IFERROR(VLOOKUP($C51,[1]DatosLineas!$B$2:$H$500,5,FALSE),"")</f>
        <v>118</v>
      </c>
      <c r="I51" s="11">
        <f>IFERROR(VLOOKUP($C51,[1]DatosLineas!$B$2:$H$500,6,FALSE),"")</f>
        <v>0</v>
      </c>
      <c r="J51" s="11">
        <f>IFERROR(VLOOKUP($C51,[1]DatosLineas!$B$2:$H$500,7,FALSE),"")</f>
        <v>0</v>
      </c>
      <c r="K51" s="11">
        <f>SUM(E51:J51)</f>
        <v>412</v>
      </c>
      <c r="L51" s="12">
        <f>IFERROR(AVERAGEIF(E51:J51,"&gt;0"),"")</f>
        <v>103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8">
        <f t="shared" si="0"/>
        <v>49</v>
      </c>
      <c r="B52" s="9" t="s">
        <v>62</v>
      </c>
      <c r="C52" s="10" t="str">
        <f>IFERROR(VLOOKUP(B52,[1]DatosLineas!$A$2:$B$500,2,FALSE),"")</f>
        <v>Diego Alejandro Navas Roldan</v>
      </c>
      <c r="D52" s="10" t="str">
        <f>IFERROR(VLOOKUP(C52,'[1]DATOS TORNEO'!$F$4:$G$503,2,FALSE),"")</f>
        <v>SECRETARIA DE MOVILIDAD</v>
      </c>
      <c r="E52" s="11">
        <f>IFERROR(VLOOKUP($C52,[1]DatosLineas!$B$2:$H$500,2,FALSE),"")</f>
        <v>71</v>
      </c>
      <c r="F52" s="11">
        <f>IFERROR(VLOOKUP($C52,[1]DatosLineas!$B$2:$H$500,3,FALSE),"")</f>
        <v>105</v>
      </c>
      <c r="G52" s="11">
        <f>IFERROR(VLOOKUP($C52,[1]DatosLineas!$B$2:$H$500,4,FALSE),"")</f>
        <v>119</v>
      </c>
      <c r="H52" s="11">
        <f>IFERROR(VLOOKUP($C52,[1]DatosLineas!$B$2:$H$500,5,FALSE),"")</f>
        <v>116</v>
      </c>
      <c r="I52" s="11">
        <f>IFERROR(VLOOKUP($C52,[1]DatosLineas!$B$2:$H$500,6,FALSE),"")</f>
        <v>0</v>
      </c>
      <c r="J52" s="11">
        <f>IFERROR(VLOOKUP($C52,[1]DatosLineas!$B$2:$H$500,7,FALSE),"")</f>
        <v>0</v>
      </c>
      <c r="K52" s="11">
        <f>SUM(E52:J52)</f>
        <v>411</v>
      </c>
      <c r="L52" s="12">
        <f>IFERROR(AVERAGEIF(E52:J52,"&gt;0"),"")</f>
        <v>102.75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8">
        <f t="shared" si="0"/>
        <v>50</v>
      </c>
      <c r="B53" s="9" t="s">
        <v>63</v>
      </c>
      <c r="C53" s="10" t="str">
        <f>IFERROR(VLOOKUP(B53,[1]DatosLineas!$A$2:$B$500,2,FALSE),"")</f>
        <v>Sergio Alejandro Maya Murillo</v>
      </c>
      <c r="D53" s="10" t="str">
        <f>IFERROR(VLOOKUP(C53,'[1]DATOS TORNEO'!$F$4:$G$503,2,FALSE),"")</f>
        <v>SECRETARIA DE EVALUACION Y CONTROL</v>
      </c>
      <c r="E53" s="11">
        <f>IFERROR(VLOOKUP($C53,[1]DatosLineas!$B$2:$H$500,2,FALSE),"")</f>
        <v>61</v>
      </c>
      <c r="F53" s="11">
        <f>IFERROR(VLOOKUP($C53,[1]DatosLineas!$B$2:$H$500,3,FALSE),"")</f>
        <v>30</v>
      </c>
      <c r="G53" s="11">
        <f>IFERROR(VLOOKUP($C53,[1]DatosLineas!$B$2:$H$500,4,FALSE),"")</f>
        <v>117</v>
      </c>
      <c r="H53" s="11">
        <f>IFERROR(VLOOKUP($C53,[1]DatosLineas!$B$2:$H$500,5,FALSE),"")</f>
        <v>73</v>
      </c>
      <c r="I53" s="11">
        <f>IFERROR(VLOOKUP($C53,[1]DatosLineas!$B$2:$H$500,6,FALSE),"")</f>
        <v>52</v>
      </c>
      <c r="J53" s="11">
        <f>IFERROR(VLOOKUP($C53,[1]DatosLineas!$B$2:$H$500,7,FALSE),"")</f>
        <v>78</v>
      </c>
      <c r="K53" s="11">
        <f>SUM(E53:J53)</f>
        <v>411</v>
      </c>
      <c r="L53" s="12">
        <f>IFERROR(AVERAGEIF(E53:J53,"&gt;0"),"")</f>
        <v>68.5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8">
        <f t="shared" si="0"/>
        <v>51</v>
      </c>
      <c r="B54" s="9" t="s">
        <v>64</v>
      </c>
      <c r="C54" s="10" t="str">
        <f>IFERROR(VLOOKUP(B54,[1]DatosLineas!$A$2:$B$500,2,FALSE),"")</f>
        <v>John Jairo Arias Alvarez</v>
      </c>
      <c r="D54" s="10" t="str">
        <f>IFERROR(VLOOKUP(C54,'[1]DATOS TORNEO'!$F$4:$G$503,2,FALSE),"")</f>
        <v>SECRETARIA DE LAS MUJERES</v>
      </c>
      <c r="E54" s="11">
        <f>IFERROR(VLOOKUP($C54,[1]DatosLineas!$B$2:$H$500,2,FALSE),"")</f>
        <v>86</v>
      </c>
      <c r="F54" s="11">
        <f>IFERROR(VLOOKUP($C54,[1]DatosLineas!$B$2:$H$500,3,FALSE),"")</f>
        <v>114</v>
      </c>
      <c r="G54" s="11">
        <f>IFERROR(VLOOKUP($C54,[1]DatosLineas!$B$2:$H$500,4,FALSE),"")</f>
        <v>85</v>
      </c>
      <c r="H54" s="11">
        <f>IFERROR(VLOOKUP($C54,[1]DatosLineas!$B$2:$H$500,5,FALSE),"")</f>
        <v>123</v>
      </c>
      <c r="I54" s="11">
        <f>IFERROR(VLOOKUP($C54,[1]DatosLineas!$B$2:$H$500,6,FALSE),"")</f>
        <v>0</v>
      </c>
      <c r="J54" s="11">
        <f>IFERROR(VLOOKUP($C54,[1]DatosLineas!$B$2:$H$500,7,FALSE),"")</f>
        <v>0</v>
      </c>
      <c r="K54" s="11">
        <f>SUM(E54:J54)</f>
        <v>408</v>
      </c>
      <c r="L54" s="12">
        <f>IFERROR(AVERAGEIF(E54:J54,"&gt;0"),"")</f>
        <v>102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8">
        <f t="shared" si="0"/>
        <v>52</v>
      </c>
      <c r="B55" s="9" t="s">
        <v>65</v>
      </c>
      <c r="C55" s="10" t="str">
        <f>IFERROR(VLOOKUP(B55,[1]DatosLineas!$A$2:$B$500,2,FALSE),"")</f>
        <v>Diego Zapata Ramirez</v>
      </c>
      <c r="D55" s="10" t="str">
        <f>IFERROR(VLOOKUP(C55,'[1]DATOS TORNEO'!$F$4:$G$503,2,FALSE),"")</f>
        <v>SECRETARIA DE MOVILIDAD</v>
      </c>
      <c r="E55" s="11">
        <f>IFERROR(VLOOKUP($C55,[1]DatosLineas!$B$2:$H$500,2,FALSE),"")</f>
        <v>117</v>
      </c>
      <c r="F55" s="11">
        <f>IFERROR(VLOOKUP($C55,[1]DatosLineas!$B$2:$H$500,3,FALSE),"")</f>
        <v>120</v>
      </c>
      <c r="G55" s="11">
        <f>IFERROR(VLOOKUP($C55,[1]DatosLineas!$B$2:$H$500,4,FALSE),"")</f>
        <v>85</v>
      </c>
      <c r="H55" s="11">
        <f>IFERROR(VLOOKUP($C55,[1]DatosLineas!$B$2:$H$500,5,FALSE),"")</f>
        <v>85</v>
      </c>
      <c r="I55" s="11">
        <f>IFERROR(VLOOKUP($C55,[1]DatosLineas!$B$2:$H$500,6,FALSE),"")</f>
        <v>0</v>
      </c>
      <c r="J55" s="11">
        <f>IFERROR(VLOOKUP($C55,[1]DatosLineas!$B$2:$H$500,7,FALSE),"")</f>
        <v>0</v>
      </c>
      <c r="K55" s="11">
        <f>SUM(E55:J55)</f>
        <v>407</v>
      </c>
      <c r="L55" s="12">
        <f>IFERROR(AVERAGEIF(E55:J55,"&gt;0"),"")</f>
        <v>101.75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8">
        <f t="shared" si="0"/>
        <v>53</v>
      </c>
      <c r="B56" s="9" t="s">
        <v>66</v>
      </c>
      <c r="C56" s="10" t="str">
        <f>IFERROR(VLOOKUP(B56,[1]DatosLineas!$A$2:$B$500,2,FALSE),"")</f>
        <v>Pedro Nel Gallo Henao</v>
      </c>
      <c r="D56" s="10" t="str">
        <f>IFERROR(VLOOKUP(C56,'[1]DATOS TORNEO'!$F$4:$G$503,2,FALSE),"")</f>
        <v>SECRETARIA GENERAL</v>
      </c>
      <c r="E56" s="11">
        <f>IFERROR(VLOOKUP($C56,[1]DatosLineas!$B$2:$H$500,2,FALSE),"")</f>
        <v>93</v>
      </c>
      <c r="F56" s="11">
        <f>IFERROR(VLOOKUP($C56,[1]DatosLineas!$B$2:$H$500,3,FALSE),"")</f>
        <v>93</v>
      </c>
      <c r="G56" s="11">
        <f>IFERROR(VLOOKUP($C56,[1]DatosLineas!$B$2:$H$500,4,FALSE),"")</f>
        <v>122</v>
      </c>
      <c r="H56" s="11">
        <f>IFERROR(VLOOKUP($C56,[1]DatosLineas!$B$2:$H$500,5,FALSE),"")</f>
        <v>99</v>
      </c>
      <c r="I56" s="11">
        <f>IFERROR(VLOOKUP($C56,[1]DatosLineas!$B$2:$H$500,6,FALSE),"")</f>
        <v>0</v>
      </c>
      <c r="J56" s="11">
        <f>IFERROR(VLOOKUP($C56,[1]DatosLineas!$B$2:$H$500,7,FALSE),"")</f>
        <v>0</v>
      </c>
      <c r="K56" s="11">
        <f>SUM(E56:J56)</f>
        <v>407</v>
      </c>
      <c r="L56" s="12">
        <f>IFERROR(AVERAGEIF(E56:J56,"&gt;0"),"")</f>
        <v>101.75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8">
        <f t="shared" si="0"/>
        <v>54</v>
      </c>
      <c r="B57" s="9" t="s">
        <v>67</v>
      </c>
      <c r="C57" s="10" t="str">
        <f>IFERROR(VLOOKUP(B57,[1]DatosLineas!$A$2:$B$500,2,FALSE),"")</f>
        <v>John Mario Lopez Marin</v>
      </c>
      <c r="D57" s="10" t="str">
        <f>IFERROR(VLOOKUP(C57,'[1]DATOS TORNEO'!$F$4:$G$503,2,FALSE),"")</f>
        <v>SECRETARIA DE MOVILIDAD</v>
      </c>
      <c r="E57" s="11">
        <f>IFERROR(VLOOKUP($C57,[1]DatosLineas!$B$2:$H$500,2,FALSE),"")</f>
        <v>130</v>
      </c>
      <c r="F57" s="11">
        <f>IFERROR(VLOOKUP($C57,[1]DatosLineas!$B$2:$H$500,3,FALSE),"")</f>
        <v>102</v>
      </c>
      <c r="G57" s="11">
        <f>IFERROR(VLOOKUP($C57,[1]DatosLineas!$B$2:$H$500,4,FALSE),"")</f>
        <v>82</v>
      </c>
      <c r="H57" s="11">
        <f>IFERROR(VLOOKUP($C57,[1]DatosLineas!$B$2:$H$500,5,FALSE),"")</f>
        <v>87</v>
      </c>
      <c r="I57" s="11">
        <f>IFERROR(VLOOKUP($C57,[1]DatosLineas!$B$2:$H$500,6,FALSE),"")</f>
        <v>0</v>
      </c>
      <c r="J57" s="11">
        <f>IFERROR(VLOOKUP($C57,[1]DatosLineas!$B$2:$H$500,7,FALSE),"")</f>
        <v>0</v>
      </c>
      <c r="K57" s="11">
        <f>SUM(E57:J57)</f>
        <v>401</v>
      </c>
      <c r="L57" s="12">
        <f>IFERROR(AVERAGEIF(E57:J57,"&gt;0"),"")</f>
        <v>100.25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8">
        <f t="shared" si="0"/>
        <v>55</v>
      </c>
      <c r="B58" s="9" t="s">
        <v>68</v>
      </c>
      <c r="C58" s="10" t="str">
        <f>IFERROR(VLOOKUP(B58,[1]DatosLineas!$A$2:$B$500,2,FALSE),"")</f>
        <v>Dario Arbey Quinayas Gomez</v>
      </c>
      <c r="D58" s="10" t="str">
        <f>IFERROR(VLOOKUP(C58,'[1]DATOS TORNEO'!$F$4:$G$503,2,FALSE),"")</f>
        <v>DEPARTAMENTO ADMINISTRATIVO DE GESTION DEL RIESGO DE DESASTRES</v>
      </c>
      <c r="E58" s="11">
        <f>IFERROR(VLOOKUP($C58,[1]DatosLineas!$B$2:$H$500,2,FALSE),"")</f>
        <v>112</v>
      </c>
      <c r="F58" s="11">
        <f>IFERROR(VLOOKUP($C58,[1]DatosLineas!$B$2:$H$500,3,FALSE),"")</f>
        <v>78</v>
      </c>
      <c r="G58" s="11">
        <f>IFERROR(VLOOKUP($C58,[1]DatosLineas!$B$2:$H$500,4,FALSE),"")</f>
        <v>116</v>
      </c>
      <c r="H58" s="11">
        <f>IFERROR(VLOOKUP($C58,[1]DatosLineas!$B$2:$H$500,5,FALSE),"")</f>
        <v>94</v>
      </c>
      <c r="I58" s="11">
        <f>IFERROR(VLOOKUP($C58,[1]DatosLineas!$B$2:$H$500,6,FALSE),"")</f>
        <v>0</v>
      </c>
      <c r="J58" s="11">
        <f>IFERROR(VLOOKUP($C58,[1]DatosLineas!$B$2:$H$500,7,FALSE),"")</f>
        <v>0</v>
      </c>
      <c r="K58" s="11">
        <f>SUM(E58:J58)</f>
        <v>400</v>
      </c>
      <c r="L58" s="12">
        <f>IFERROR(AVERAGEIF(E58:J58,"&gt;0"),"")</f>
        <v>100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8">
        <f t="shared" si="0"/>
        <v>56</v>
      </c>
      <c r="B59" s="9" t="s">
        <v>69</v>
      </c>
      <c r="C59" s="10" t="str">
        <f>IFERROR(VLOOKUP(B59,[1]DatosLineas!$A$2:$B$500,2,FALSE),"")</f>
        <v>Emilio Antonio Robles Brito</v>
      </c>
      <c r="D59" s="10" t="str">
        <f>IFERROR(VLOOKUP(C59,'[1]DATOS TORNEO'!$F$4:$G$503,2,FALSE),"")</f>
        <v>SECRETARIA DE LA NO-VIOLENCIA</v>
      </c>
      <c r="E59" s="11">
        <f>IFERROR(VLOOKUP($C59,[1]DatosLineas!$B$2:$H$500,2,FALSE),"")</f>
        <v>97</v>
      </c>
      <c r="F59" s="11">
        <f>IFERROR(VLOOKUP($C59,[1]DatosLineas!$B$2:$H$500,3,FALSE),"")</f>
        <v>92</v>
      </c>
      <c r="G59" s="11">
        <f>IFERROR(VLOOKUP($C59,[1]DatosLineas!$B$2:$H$500,4,FALSE),"")</f>
        <v>83</v>
      </c>
      <c r="H59" s="11">
        <f>IFERROR(VLOOKUP($C59,[1]DatosLineas!$B$2:$H$500,5,FALSE),"")</f>
        <v>121</v>
      </c>
      <c r="I59" s="11">
        <f>IFERROR(VLOOKUP($C59,[1]DatosLineas!$B$2:$H$500,6,FALSE),"")</f>
        <v>0</v>
      </c>
      <c r="J59" s="11">
        <f>IFERROR(VLOOKUP($C59,[1]DatosLineas!$B$2:$H$500,7,FALSE),"")</f>
        <v>0</v>
      </c>
      <c r="K59" s="11">
        <f>SUM(E59:J59)</f>
        <v>393</v>
      </c>
      <c r="L59" s="12">
        <f>IFERROR(AVERAGEIF(E59:J59,"&gt;0"),"")</f>
        <v>98.25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8">
        <f t="shared" si="0"/>
        <v>57</v>
      </c>
      <c r="B60" s="9" t="s">
        <v>70</v>
      </c>
      <c r="C60" s="10" t="str">
        <f>IFERROR(VLOOKUP(B60,[1]DatosLineas!$A$2:$B$500,2,FALSE),"")</f>
        <v>Juan Pablo Bedoya Ruiz</v>
      </c>
      <c r="D60" s="10" t="str">
        <f>IFERROR(VLOOKUP(C60,'[1]DATOS TORNEO'!$F$4:$G$503,2,FALSE),"")</f>
        <v>SECRETARIA DE LAS MUJERES</v>
      </c>
      <c r="E60" s="11">
        <f>IFERROR(VLOOKUP($C60,[1]DatosLineas!$B$2:$H$500,2,FALSE),"")</f>
        <v>76</v>
      </c>
      <c r="F60" s="11">
        <f>IFERROR(VLOOKUP($C60,[1]DatosLineas!$B$2:$H$500,3,FALSE),"")</f>
        <v>105</v>
      </c>
      <c r="G60" s="11">
        <f>IFERROR(VLOOKUP($C60,[1]DatosLineas!$B$2:$H$500,4,FALSE),"")</f>
        <v>81</v>
      </c>
      <c r="H60" s="11">
        <f>IFERROR(VLOOKUP($C60,[1]DatosLineas!$B$2:$H$500,5,FALSE),"")</f>
        <v>131</v>
      </c>
      <c r="I60" s="11">
        <f>IFERROR(VLOOKUP($C60,[1]DatosLineas!$B$2:$H$500,6,FALSE),"")</f>
        <v>0</v>
      </c>
      <c r="J60" s="11">
        <f>IFERROR(VLOOKUP($C60,[1]DatosLineas!$B$2:$H$500,7,FALSE),"")</f>
        <v>0</v>
      </c>
      <c r="K60" s="11">
        <f>SUM(E60:J60)</f>
        <v>393</v>
      </c>
      <c r="L60" s="12">
        <f>IFERROR(AVERAGEIF(E60:J60,"&gt;0"),"")</f>
        <v>98.25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8">
        <f t="shared" si="0"/>
        <v>58</v>
      </c>
      <c r="B61" s="9" t="s">
        <v>71</v>
      </c>
      <c r="C61" s="10" t="str">
        <f>IFERROR(VLOOKUP(B61,[1]DatosLineas!$A$2:$B$500,2,FALSE),"")</f>
        <v>Jesus Amado Preciado Zapata</v>
      </c>
      <c r="D61" s="10" t="str">
        <f>IFERROR(VLOOKUP(C61,'[1]DATOS TORNEO'!$F$4:$G$503,2,FALSE),"")</f>
        <v>SECRETARIA DE SUMINISTROS Y SERVICIOS</v>
      </c>
      <c r="E61" s="11">
        <f>IFERROR(VLOOKUP($C61,[1]DatosLineas!$B$2:$H$500,2,FALSE),"")</f>
        <v>88</v>
      </c>
      <c r="F61" s="11">
        <f>IFERROR(VLOOKUP($C61,[1]DatosLineas!$B$2:$H$500,3,FALSE),"")</f>
        <v>85</v>
      </c>
      <c r="G61" s="11">
        <f>IFERROR(VLOOKUP($C61,[1]DatosLineas!$B$2:$H$500,4,FALSE),"")</f>
        <v>106</v>
      </c>
      <c r="H61" s="11">
        <f>IFERROR(VLOOKUP($C61,[1]DatosLineas!$B$2:$H$500,5,FALSE),"")</f>
        <v>114</v>
      </c>
      <c r="I61" s="11">
        <f>IFERROR(VLOOKUP($C61,[1]DatosLineas!$B$2:$H$500,6,FALSE),"")</f>
        <v>0</v>
      </c>
      <c r="J61" s="11">
        <f>IFERROR(VLOOKUP($C61,[1]DatosLineas!$B$2:$H$500,7,FALSE),"")</f>
        <v>0</v>
      </c>
      <c r="K61" s="11">
        <f>SUM(E61:J61)</f>
        <v>393</v>
      </c>
      <c r="L61" s="12">
        <f>IFERROR(AVERAGEIF(E61:J61,"&gt;0"),"")</f>
        <v>98.25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8">
        <f t="shared" si="0"/>
        <v>59</v>
      </c>
      <c r="B62" s="9" t="s">
        <v>72</v>
      </c>
      <c r="C62" s="10" t="str">
        <f>IFERROR(VLOOKUP(B62,[1]DatosLineas!$A$2:$B$500,2,FALSE),"")</f>
        <v>Luis Eduardo Rodriguez Ortega</v>
      </c>
      <c r="D62" s="10" t="str">
        <f>IFERROR(VLOOKUP(C62,'[1]DATOS TORNEO'!$F$4:$G$503,2,FALSE),"")</f>
        <v>SECRETARIA DE MOVILIDAD</v>
      </c>
      <c r="E62" s="11">
        <f>IFERROR(VLOOKUP($C62,[1]DatosLineas!$B$2:$H$500,2,FALSE),"")</f>
        <v>88</v>
      </c>
      <c r="F62" s="11">
        <f>IFERROR(VLOOKUP($C62,[1]DatosLineas!$B$2:$H$500,3,FALSE),"")</f>
        <v>103</v>
      </c>
      <c r="G62" s="11">
        <f>IFERROR(VLOOKUP($C62,[1]DatosLineas!$B$2:$H$500,4,FALSE),"")</f>
        <v>89</v>
      </c>
      <c r="H62" s="11">
        <f>IFERROR(VLOOKUP($C62,[1]DatosLineas!$B$2:$H$500,5,FALSE),"")</f>
        <v>111</v>
      </c>
      <c r="I62" s="11">
        <f>IFERROR(VLOOKUP($C62,[1]DatosLineas!$B$2:$H$500,6,FALSE),"")</f>
        <v>0</v>
      </c>
      <c r="J62" s="11">
        <f>IFERROR(VLOOKUP($C62,[1]DatosLineas!$B$2:$H$500,7,FALSE),"")</f>
        <v>0</v>
      </c>
      <c r="K62" s="11">
        <f>SUM(E62:J62)</f>
        <v>391</v>
      </c>
      <c r="L62" s="12">
        <f>IFERROR(AVERAGEIF(E62:J62,"&gt;0"),"")</f>
        <v>97.75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8">
        <f t="shared" si="0"/>
        <v>60</v>
      </c>
      <c r="B63" s="9" t="s">
        <v>73</v>
      </c>
      <c r="C63" s="10" t="str">
        <f>IFERROR(VLOOKUP(B63,[1]DatosLineas!$A$2:$B$500,2,FALSE),"")</f>
        <v>Carlos Mauricio Arango Cardona</v>
      </c>
      <c r="D63" s="10" t="str">
        <f>IFERROR(VLOOKUP(C63,'[1]DATOS TORNEO'!$F$4:$G$503,2,FALSE),"")</f>
        <v>SECRETARIA DE GESTION Y CONTROL TERRITORIAL</v>
      </c>
      <c r="E63" s="11">
        <f>IFERROR(VLOOKUP($C63,[1]DatosLineas!$B$2:$H$500,2,FALSE),"")</f>
        <v>83</v>
      </c>
      <c r="F63" s="11">
        <f>IFERROR(VLOOKUP($C63,[1]DatosLineas!$B$2:$H$500,3,FALSE),"")</f>
        <v>116</v>
      </c>
      <c r="G63" s="11">
        <f>IFERROR(VLOOKUP($C63,[1]DatosLineas!$B$2:$H$500,4,FALSE),"")</f>
        <v>102</v>
      </c>
      <c r="H63" s="11">
        <f>IFERROR(VLOOKUP($C63,[1]DatosLineas!$B$2:$H$500,5,FALSE),"")</f>
        <v>89</v>
      </c>
      <c r="I63" s="11">
        <f>IFERROR(VLOOKUP($C63,[1]DatosLineas!$B$2:$H$500,6,FALSE),"")</f>
        <v>0</v>
      </c>
      <c r="J63" s="11">
        <f>IFERROR(VLOOKUP($C63,[1]DatosLineas!$B$2:$H$500,7,FALSE),"")</f>
        <v>0</v>
      </c>
      <c r="K63" s="11">
        <f>SUM(E63:J63)</f>
        <v>390</v>
      </c>
      <c r="L63" s="12">
        <f>IFERROR(AVERAGEIF(E63:J63,"&gt;0"),"")</f>
        <v>97.5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8">
        <f t="shared" si="0"/>
        <v>61</v>
      </c>
      <c r="B64" s="9" t="s">
        <v>74</v>
      </c>
      <c r="C64" s="10" t="str">
        <f>IFERROR(VLOOKUP(B64,[1]DatosLineas!$A$2:$B$500,2,FALSE),"")</f>
        <v>Juan Carlos Gomez Londono</v>
      </c>
      <c r="D64" s="10" t="str">
        <f>IFERROR(VLOOKUP(C64,'[1]DATOS TORNEO'!$F$4:$G$503,2,FALSE),"")</f>
        <v>SECRETARIA DE MOVILIDAD</v>
      </c>
      <c r="E64" s="11">
        <f>IFERROR(VLOOKUP($C64,[1]DatosLineas!$B$2:$H$500,2,FALSE),"")</f>
        <v>102</v>
      </c>
      <c r="F64" s="11">
        <f>IFERROR(VLOOKUP($C64,[1]DatosLineas!$B$2:$H$500,3,FALSE),"")</f>
        <v>86</v>
      </c>
      <c r="G64" s="11">
        <f>IFERROR(VLOOKUP($C64,[1]DatosLineas!$B$2:$H$500,4,FALSE),"")</f>
        <v>81</v>
      </c>
      <c r="H64" s="11">
        <f>IFERROR(VLOOKUP($C64,[1]DatosLineas!$B$2:$H$500,5,FALSE),"")</f>
        <v>119</v>
      </c>
      <c r="I64" s="11">
        <f>IFERROR(VLOOKUP($C64,[1]DatosLineas!$B$2:$H$500,6,FALSE),"")</f>
        <v>0</v>
      </c>
      <c r="J64" s="11">
        <f>IFERROR(VLOOKUP($C64,[1]DatosLineas!$B$2:$H$500,7,FALSE),"")</f>
        <v>0</v>
      </c>
      <c r="K64" s="11">
        <f>SUM(E64:J64)</f>
        <v>388</v>
      </c>
      <c r="L64" s="12">
        <f>IFERROR(AVERAGEIF(E64:J64,"&gt;0"),"")</f>
        <v>97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8">
        <f t="shared" si="0"/>
        <v>62</v>
      </c>
      <c r="B65" s="9" t="s">
        <v>75</v>
      </c>
      <c r="C65" s="10" t="str">
        <f>IFERROR(VLOOKUP(B65,[1]DatosLineas!$A$2:$B$500,2,FALSE),"")</f>
        <v>Juan Carlos Rivera Gomez</v>
      </c>
      <c r="D65" s="10" t="str">
        <f>IFERROR(VLOOKUP(C65,'[1]DATOS TORNEO'!$F$4:$G$503,2,FALSE),"")</f>
        <v>SECRETARIA DE INNOVACION DIGITAL</v>
      </c>
      <c r="E65" s="11">
        <f>IFERROR(VLOOKUP($C65,[1]DatosLineas!$B$2:$H$500,2,FALSE),"")</f>
        <v>84</v>
      </c>
      <c r="F65" s="11">
        <f>IFERROR(VLOOKUP($C65,[1]DatosLineas!$B$2:$H$500,3,FALSE),"")</f>
        <v>81</v>
      </c>
      <c r="G65" s="11">
        <f>IFERROR(VLOOKUP($C65,[1]DatosLineas!$B$2:$H$500,4,FALSE),"")</f>
        <v>94</v>
      </c>
      <c r="H65" s="11">
        <f>IFERROR(VLOOKUP($C65,[1]DatosLineas!$B$2:$H$500,5,FALSE),"")</f>
        <v>128</v>
      </c>
      <c r="I65" s="11">
        <f>IFERROR(VLOOKUP($C65,[1]DatosLineas!$B$2:$H$500,6,FALSE),"")</f>
        <v>0</v>
      </c>
      <c r="J65" s="11">
        <f>IFERROR(VLOOKUP($C65,[1]DatosLineas!$B$2:$H$500,7,FALSE),"")</f>
        <v>0</v>
      </c>
      <c r="K65" s="11">
        <f>SUM(E65:J65)</f>
        <v>387</v>
      </c>
      <c r="L65" s="12">
        <f>IFERROR(AVERAGEIF(E65:J65,"&gt;0"),"")</f>
        <v>96.75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8">
        <f t="shared" si="0"/>
        <v>63</v>
      </c>
      <c r="B66" s="9" t="s">
        <v>76</v>
      </c>
      <c r="C66" s="10" t="str">
        <f>IFERROR(VLOOKUP(B66,[1]DatosLineas!$A$2:$B$500,2,FALSE),"")</f>
        <v>Juan Felipe Muñoz Foronda</v>
      </c>
      <c r="D66" s="10" t="str">
        <f>IFERROR(VLOOKUP(C66,'[1]DATOS TORNEO'!$F$4:$G$503,2,FALSE),"")</f>
        <v>SECRETARIA DEL MEDIO AMBIENTE</v>
      </c>
      <c r="E66" s="11">
        <f>IFERROR(VLOOKUP($C66,[1]DatosLineas!$B$2:$H$500,2,FALSE),"")</f>
        <v>89</v>
      </c>
      <c r="F66" s="11">
        <f>IFERROR(VLOOKUP($C66,[1]DatosLineas!$B$2:$H$500,3,FALSE),"")</f>
        <v>102</v>
      </c>
      <c r="G66" s="11">
        <f>IFERROR(VLOOKUP($C66,[1]DatosLineas!$B$2:$H$500,4,FALSE),"")</f>
        <v>89</v>
      </c>
      <c r="H66" s="11">
        <f>IFERROR(VLOOKUP($C66,[1]DatosLineas!$B$2:$H$500,5,FALSE),"")</f>
        <v>103</v>
      </c>
      <c r="I66" s="11">
        <f>IFERROR(VLOOKUP($C66,[1]DatosLineas!$B$2:$H$500,6,FALSE),"")</f>
        <v>0</v>
      </c>
      <c r="J66" s="11">
        <f>IFERROR(VLOOKUP($C66,[1]DatosLineas!$B$2:$H$500,7,FALSE),"")</f>
        <v>0</v>
      </c>
      <c r="K66" s="11">
        <f>SUM(E66:J66)</f>
        <v>383</v>
      </c>
      <c r="L66" s="12">
        <f>IFERROR(AVERAGEIF(E66:J66,"&gt;0"),"")</f>
        <v>95.75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8">
        <f t="shared" si="0"/>
        <v>64</v>
      </c>
      <c r="B67" s="9" t="s">
        <v>77</v>
      </c>
      <c r="C67" s="10" t="str">
        <f>IFERROR(VLOOKUP(B67,[1]DatosLineas!$A$2:$B$500,2,FALSE),"")</f>
        <v>Edwin Alejandro Bernal Cortes</v>
      </c>
      <c r="D67" s="10" t="str">
        <f>IFERROR(VLOOKUP(C67,'[1]DATOS TORNEO'!$F$4:$G$503,2,FALSE),"")</f>
        <v>SECRETARIA DE MOVILIDAD</v>
      </c>
      <c r="E67" s="11">
        <f>IFERROR(VLOOKUP($C67,[1]DatosLineas!$B$2:$H$500,2,FALSE),"")</f>
        <v>91</v>
      </c>
      <c r="F67" s="11">
        <f>IFERROR(VLOOKUP($C67,[1]DatosLineas!$B$2:$H$500,3,FALSE),"")</f>
        <v>105</v>
      </c>
      <c r="G67" s="11">
        <f>IFERROR(VLOOKUP($C67,[1]DatosLineas!$B$2:$H$500,4,FALSE),"")</f>
        <v>72</v>
      </c>
      <c r="H67" s="11">
        <f>IFERROR(VLOOKUP($C67,[1]DatosLineas!$B$2:$H$500,5,FALSE),"")</f>
        <v>114</v>
      </c>
      <c r="I67" s="11">
        <f>IFERROR(VLOOKUP($C67,[1]DatosLineas!$B$2:$H$500,6,FALSE),"")</f>
        <v>0</v>
      </c>
      <c r="J67" s="11">
        <f>IFERROR(VLOOKUP($C67,[1]DatosLineas!$B$2:$H$500,7,FALSE),"")</f>
        <v>0</v>
      </c>
      <c r="K67" s="11">
        <f>SUM(E67:J67)</f>
        <v>382</v>
      </c>
      <c r="L67" s="12">
        <f>IFERROR(AVERAGEIF(E67:J67,"&gt;0"),"")</f>
        <v>95.5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8">
        <f t="shared" si="0"/>
        <v>65</v>
      </c>
      <c r="B68" s="9" t="s">
        <v>78</v>
      </c>
      <c r="C68" s="10" t="str">
        <f>IFERROR(VLOOKUP(B68,[1]DatosLineas!$A$2:$B$500,2,FALSE),"")</f>
        <v>Jader Elias Ricardo Florez</v>
      </c>
      <c r="D68" s="10" t="str">
        <f>IFERROR(VLOOKUP(C68,'[1]DATOS TORNEO'!$F$4:$G$503,2,FALSE),"")</f>
        <v>SECRETARIA DE INFRAESTRUCTURA FISICA</v>
      </c>
      <c r="E68" s="11">
        <f>IFERROR(VLOOKUP($C68,[1]DatosLineas!$B$2:$H$500,2,FALSE),"")</f>
        <v>74</v>
      </c>
      <c r="F68" s="11">
        <f>IFERROR(VLOOKUP($C68,[1]DatosLineas!$B$2:$H$500,3,FALSE),"")</f>
        <v>108</v>
      </c>
      <c r="G68" s="11">
        <f>IFERROR(VLOOKUP($C68,[1]DatosLineas!$B$2:$H$500,4,FALSE),"")</f>
        <v>104</v>
      </c>
      <c r="H68" s="11">
        <f>IFERROR(VLOOKUP($C68,[1]DatosLineas!$B$2:$H$500,5,FALSE),"")</f>
        <v>95</v>
      </c>
      <c r="I68" s="11">
        <f>IFERROR(VLOOKUP($C68,[1]DatosLineas!$B$2:$H$500,6,FALSE),"")</f>
        <v>0</v>
      </c>
      <c r="J68" s="11">
        <f>IFERROR(VLOOKUP($C68,[1]DatosLineas!$B$2:$H$500,7,FALSE),"")</f>
        <v>0</v>
      </c>
      <c r="K68" s="11">
        <f>SUM(E68:J68)</f>
        <v>381</v>
      </c>
      <c r="L68" s="12">
        <f>IFERROR(AVERAGEIF(E68:J68,"&gt;0"),"")</f>
        <v>95.25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8">
        <f t="shared" si="0"/>
        <v>66</v>
      </c>
      <c r="B69" s="9" t="s">
        <v>79</v>
      </c>
      <c r="C69" s="10" t="str">
        <f>IFERROR(VLOOKUP(B69,[1]DatosLineas!$A$2:$B$500,2,FALSE),"")</f>
        <v>Felipe Ospina Uribe</v>
      </c>
      <c r="D69" s="10" t="str">
        <f>IFERROR(VLOOKUP(C69,'[1]DATOS TORNEO'!$F$4:$G$503,2,FALSE),"")</f>
        <v>DEPARTAMENTO ADMINISTRATIVO DE PLANEACION</v>
      </c>
      <c r="E69" s="11">
        <f>IFERROR(VLOOKUP($C69,[1]DatosLineas!$B$2:$H$500,2,FALSE),"")</f>
        <v>105</v>
      </c>
      <c r="F69" s="11">
        <f>IFERROR(VLOOKUP($C69,[1]DatosLineas!$B$2:$H$500,3,FALSE),"")</f>
        <v>99</v>
      </c>
      <c r="G69" s="11">
        <f>IFERROR(VLOOKUP($C69,[1]DatosLineas!$B$2:$H$500,4,FALSE),"")</f>
        <v>101</v>
      </c>
      <c r="H69" s="11">
        <f>IFERROR(VLOOKUP($C69,[1]DatosLineas!$B$2:$H$500,5,FALSE),"")</f>
        <v>73</v>
      </c>
      <c r="I69" s="11">
        <f>IFERROR(VLOOKUP($C69,[1]DatosLineas!$B$2:$H$500,6,FALSE),"")</f>
        <v>0</v>
      </c>
      <c r="J69" s="11">
        <f>IFERROR(VLOOKUP($C69,[1]DatosLineas!$B$2:$H$500,7,FALSE),"")</f>
        <v>0</v>
      </c>
      <c r="K69" s="11">
        <f>SUM(E69:J69)</f>
        <v>378</v>
      </c>
      <c r="L69" s="12">
        <f>IFERROR(AVERAGEIF(E69:J69,"&gt;0"),"")</f>
        <v>94.5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8">
        <f t="shared" ref="A70:A133" si="1">+A69+1</f>
        <v>67</v>
      </c>
      <c r="B70" s="9" t="s">
        <v>80</v>
      </c>
      <c r="C70" s="10" t="str">
        <f>IFERROR(VLOOKUP(B70,[1]DatosLineas!$A$2:$B$500,2,FALSE),"")</f>
        <v>Carlos Julio Arrieta Paternina</v>
      </c>
      <c r="D70" s="10" t="str">
        <f>IFERROR(VLOOKUP(C70,'[1]DATOS TORNEO'!$F$4:$G$503,2,FALSE),"")</f>
        <v>SECRETARIA GENERAL</v>
      </c>
      <c r="E70" s="11">
        <f>IFERROR(VLOOKUP($C70,[1]DatosLineas!$B$2:$H$500,2,FALSE),"")</f>
        <v>80</v>
      </c>
      <c r="F70" s="11">
        <f>IFERROR(VLOOKUP($C70,[1]DatosLineas!$B$2:$H$500,3,FALSE),"")</f>
        <v>126</v>
      </c>
      <c r="G70" s="11">
        <f>IFERROR(VLOOKUP($C70,[1]DatosLineas!$B$2:$H$500,4,FALSE),"")</f>
        <v>71</v>
      </c>
      <c r="H70" s="11">
        <f>IFERROR(VLOOKUP($C70,[1]DatosLineas!$B$2:$H$500,5,FALSE),"")</f>
        <v>98</v>
      </c>
      <c r="I70" s="11">
        <f>IFERROR(VLOOKUP($C70,[1]DatosLineas!$B$2:$H$500,6,FALSE),"")</f>
        <v>0</v>
      </c>
      <c r="J70" s="11">
        <f>IFERROR(VLOOKUP($C70,[1]DatosLineas!$B$2:$H$500,7,FALSE),"")</f>
        <v>0</v>
      </c>
      <c r="K70" s="11">
        <f>SUM(E70:J70)</f>
        <v>375</v>
      </c>
      <c r="L70" s="12">
        <f>IFERROR(AVERAGEIF(E70:J70,"&gt;0"),"")</f>
        <v>93.75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8">
        <f t="shared" si="1"/>
        <v>68</v>
      </c>
      <c r="B71" s="9" t="s">
        <v>81</v>
      </c>
      <c r="C71" s="10" t="str">
        <f>IFERROR(VLOOKUP(B71,[1]DatosLineas!$A$2:$B$500,2,FALSE),"")</f>
        <v>Jorge Rodolfo Guzman Espinosa</v>
      </c>
      <c r="D71" s="10" t="str">
        <f>IFERROR(VLOOKUP(C71,'[1]DATOS TORNEO'!$F$4:$G$503,2,FALSE),"")</f>
        <v>SECRETARIA DE PARTICIPACION CIUDADANA</v>
      </c>
      <c r="E71" s="11">
        <f>IFERROR(VLOOKUP($C71,[1]DatosLineas!$B$2:$H$500,2,FALSE),"")</f>
        <v>97</v>
      </c>
      <c r="F71" s="11">
        <f>IFERROR(VLOOKUP($C71,[1]DatosLineas!$B$2:$H$500,3,FALSE),"")</f>
        <v>90</v>
      </c>
      <c r="G71" s="11">
        <f>IFERROR(VLOOKUP($C71,[1]DatosLineas!$B$2:$H$500,4,FALSE),"")</f>
        <v>82</v>
      </c>
      <c r="H71" s="11">
        <f>IFERROR(VLOOKUP($C71,[1]DatosLineas!$B$2:$H$500,5,FALSE),"")</f>
        <v>100</v>
      </c>
      <c r="I71" s="11">
        <f>IFERROR(VLOOKUP($C71,[1]DatosLineas!$B$2:$H$500,6,FALSE),"")</f>
        <v>0</v>
      </c>
      <c r="J71" s="11">
        <f>IFERROR(VLOOKUP($C71,[1]DatosLineas!$B$2:$H$500,7,FALSE),"")</f>
        <v>0</v>
      </c>
      <c r="K71" s="11">
        <f>SUM(E71:J71)</f>
        <v>369</v>
      </c>
      <c r="L71" s="12">
        <f>IFERROR(AVERAGEIF(E71:J71,"&gt;0"),"")</f>
        <v>92.25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8">
        <f t="shared" si="1"/>
        <v>69</v>
      </c>
      <c r="B72" s="9" t="s">
        <v>82</v>
      </c>
      <c r="C72" s="10" t="str">
        <f>IFERROR(VLOOKUP(B72,[1]DatosLineas!$A$2:$B$500,2,FALSE),"")</f>
        <v>Adolfo Leon Restrepo Pelaez</v>
      </c>
      <c r="D72" s="10" t="str">
        <f>IFERROR(VLOOKUP(C72,'[1]DATOS TORNEO'!$F$4:$G$503,2,FALSE),"")</f>
        <v>SECRETARIA DE MOVILIDAD</v>
      </c>
      <c r="E72" s="11">
        <f>IFERROR(VLOOKUP($C72,[1]DatosLineas!$B$2:$H$500,2,FALSE),"")</f>
        <v>93</v>
      </c>
      <c r="F72" s="11">
        <f>IFERROR(VLOOKUP($C72,[1]DatosLineas!$B$2:$H$500,3,FALSE),"")</f>
        <v>91</v>
      </c>
      <c r="G72" s="11">
        <f>IFERROR(VLOOKUP($C72,[1]DatosLineas!$B$2:$H$500,4,FALSE),"")</f>
        <v>58</v>
      </c>
      <c r="H72" s="11">
        <f>IFERROR(VLOOKUP($C72,[1]DatosLineas!$B$2:$H$500,5,FALSE),"")</f>
        <v>124</v>
      </c>
      <c r="I72" s="11">
        <f>IFERROR(VLOOKUP($C72,[1]DatosLineas!$B$2:$H$500,6,FALSE),"")</f>
        <v>0</v>
      </c>
      <c r="J72" s="11">
        <f>IFERROR(VLOOKUP($C72,[1]DatosLineas!$B$2:$H$500,7,FALSE),"")</f>
        <v>0</v>
      </c>
      <c r="K72" s="11">
        <f>SUM(E72:J72)</f>
        <v>366</v>
      </c>
      <c r="L72" s="12">
        <f>IFERROR(AVERAGEIF(E72:J72,"&gt;0"),"")</f>
        <v>91.5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8">
        <f t="shared" si="1"/>
        <v>70</v>
      </c>
      <c r="B73" s="9" t="s">
        <v>83</v>
      </c>
      <c r="C73" s="10" t="str">
        <f>IFERROR(VLOOKUP(B73,[1]DatosLineas!$A$2:$B$500,2,FALSE),"")</f>
        <v>Carlos Albeiro Castro Perez</v>
      </c>
      <c r="D73" s="10" t="str">
        <f>IFERROR(VLOOKUP(C73,'[1]DATOS TORNEO'!$F$4:$G$503,2,FALSE),"")</f>
        <v>SECRETARIA DE INFRAESTRUCTURA FISICA</v>
      </c>
      <c r="E73" s="11">
        <f>IFERROR(VLOOKUP($C73,[1]DatosLineas!$B$2:$H$500,2,FALSE),"")</f>
        <v>75</v>
      </c>
      <c r="F73" s="11">
        <f>IFERROR(VLOOKUP($C73,[1]DatosLineas!$B$2:$H$500,3,FALSE),"")</f>
        <v>85</v>
      </c>
      <c r="G73" s="11">
        <f>IFERROR(VLOOKUP($C73,[1]DatosLineas!$B$2:$H$500,4,FALSE),"")</f>
        <v>110</v>
      </c>
      <c r="H73" s="11">
        <f>IFERROR(VLOOKUP($C73,[1]DatosLineas!$B$2:$H$500,5,FALSE),"")</f>
        <v>94</v>
      </c>
      <c r="I73" s="11">
        <f>IFERROR(VLOOKUP($C73,[1]DatosLineas!$B$2:$H$500,6,FALSE),"")</f>
        <v>0</v>
      </c>
      <c r="J73" s="11">
        <f>IFERROR(VLOOKUP($C73,[1]DatosLineas!$B$2:$H$500,7,FALSE),"")</f>
        <v>0</v>
      </c>
      <c r="K73" s="11">
        <f>SUM(E73:J73)</f>
        <v>364</v>
      </c>
      <c r="L73" s="12">
        <f>IFERROR(AVERAGEIF(E73:J73,"&gt;0"),"")</f>
        <v>91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8">
        <f t="shared" si="1"/>
        <v>71</v>
      </c>
      <c r="B74" s="9" t="s">
        <v>84</v>
      </c>
      <c r="C74" s="10" t="str">
        <f>IFERROR(VLOOKUP(B74,[1]DatosLineas!$A$2:$B$500,2,FALSE),"")</f>
        <v>Eucario De Jesus Mejia Jaramillo</v>
      </c>
      <c r="D74" s="10" t="str">
        <f>IFERROR(VLOOKUP(C74,'[1]DATOS TORNEO'!$F$4:$G$503,2,FALSE),"")</f>
        <v>SECRETARIA DE INNOVACION DIGITAL</v>
      </c>
      <c r="E74" s="11">
        <f>IFERROR(VLOOKUP($C74,[1]DatosLineas!$B$2:$H$500,2,FALSE),"")</f>
        <v>73</v>
      </c>
      <c r="F74" s="11">
        <f>IFERROR(VLOOKUP($C74,[1]DatosLineas!$B$2:$H$500,3,FALSE),"")</f>
        <v>95</v>
      </c>
      <c r="G74" s="11">
        <f>IFERROR(VLOOKUP($C74,[1]DatosLineas!$B$2:$H$500,4,FALSE),"")</f>
        <v>87</v>
      </c>
      <c r="H74" s="11">
        <f>IFERROR(VLOOKUP($C74,[1]DatosLineas!$B$2:$H$500,5,FALSE),"")</f>
        <v>109</v>
      </c>
      <c r="I74" s="11">
        <f>IFERROR(VLOOKUP($C74,[1]DatosLineas!$B$2:$H$500,6,FALSE),"")</f>
        <v>0</v>
      </c>
      <c r="J74" s="11">
        <f>IFERROR(VLOOKUP($C74,[1]DatosLineas!$B$2:$H$500,7,FALSE),"")</f>
        <v>0</v>
      </c>
      <c r="K74" s="11">
        <f>SUM(E74:J74)</f>
        <v>364</v>
      </c>
      <c r="L74" s="12">
        <f>IFERROR(AVERAGEIF(E74:J74,"&gt;0"),"")</f>
        <v>91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8">
        <f t="shared" si="1"/>
        <v>72</v>
      </c>
      <c r="B75" s="9" t="s">
        <v>85</v>
      </c>
      <c r="C75" s="10" t="str">
        <f>IFERROR(VLOOKUP(B75,[1]DatosLineas!$A$2:$B$500,2,FALSE),"")</f>
        <v>Andres Felipe Ochoa Valencia</v>
      </c>
      <c r="D75" s="10" t="str">
        <f>IFERROR(VLOOKUP(C75,'[1]DATOS TORNEO'!$F$4:$G$503,2,FALSE),"")</f>
        <v>SECRETARIA DE COMUNICACIONES</v>
      </c>
      <c r="E75" s="11">
        <f>IFERROR(VLOOKUP($C75,[1]DatosLineas!$B$2:$H$500,2,FALSE),"")</f>
        <v>84</v>
      </c>
      <c r="F75" s="11">
        <f>IFERROR(VLOOKUP($C75,[1]DatosLineas!$B$2:$H$500,3,FALSE),"")</f>
        <v>93</v>
      </c>
      <c r="G75" s="11">
        <f>IFERROR(VLOOKUP($C75,[1]DatosLineas!$B$2:$H$500,4,FALSE),"")</f>
        <v>109</v>
      </c>
      <c r="H75" s="11">
        <f>IFERROR(VLOOKUP($C75,[1]DatosLineas!$B$2:$H$500,5,FALSE),"")</f>
        <v>75</v>
      </c>
      <c r="I75" s="11">
        <f>IFERROR(VLOOKUP($C75,[1]DatosLineas!$B$2:$H$500,6,FALSE),"")</f>
        <v>0</v>
      </c>
      <c r="J75" s="11">
        <f>IFERROR(VLOOKUP($C75,[1]DatosLineas!$B$2:$H$500,7,FALSE),"")</f>
        <v>0</v>
      </c>
      <c r="K75" s="11">
        <f>SUM(E75:J75)</f>
        <v>361</v>
      </c>
      <c r="L75" s="12">
        <f>IFERROR(AVERAGEIF(E75:J75,"&gt;0"),"")</f>
        <v>90.25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8">
        <f t="shared" si="1"/>
        <v>73</v>
      </c>
      <c r="B76" s="9" t="s">
        <v>86</v>
      </c>
      <c r="C76" s="10" t="str">
        <f>IFERROR(VLOOKUP(B76,[1]DatosLineas!$A$2:$B$500,2,FALSE),"")</f>
        <v>Luis Fernando Jaramillo Torres</v>
      </c>
      <c r="D76" s="10" t="str">
        <f>IFERROR(VLOOKUP(C76,'[1]DATOS TORNEO'!$F$4:$G$503,2,FALSE),"")</f>
        <v>SECRETARIA DE INCLUSION SOCIAL, FAMILIA Y DERECHOS HUMANOS</v>
      </c>
      <c r="E76" s="11">
        <f>IFERROR(VLOOKUP($C76,[1]DatosLineas!$B$2:$H$500,2,FALSE),"")</f>
        <v>53</v>
      </c>
      <c r="F76" s="11">
        <f>IFERROR(VLOOKUP($C76,[1]DatosLineas!$B$2:$H$500,3,FALSE),"")</f>
        <v>84</v>
      </c>
      <c r="G76" s="11">
        <f>IFERROR(VLOOKUP($C76,[1]DatosLineas!$B$2:$H$500,4,FALSE),"")</f>
        <v>117</v>
      </c>
      <c r="H76" s="11">
        <f>IFERROR(VLOOKUP($C76,[1]DatosLineas!$B$2:$H$500,5,FALSE),"")</f>
        <v>107</v>
      </c>
      <c r="I76" s="11">
        <f>IFERROR(VLOOKUP($C76,[1]DatosLineas!$B$2:$H$500,6,FALSE),"")</f>
        <v>0</v>
      </c>
      <c r="J76" s="11">
        <f>IFERROR(VLOOKUP($C76,[1]DatosLineas!$B$2:$H$500,7,FALSE),"")</f>
        <v>0</v>
      </c>
      <c r="K76" s="11">
        <f>SUM(E76:J76)</f>
        <v>361</v>
      </c>
      <c r="L76" s="12">
        <f>IFERROR(AVERAGEIF(E76:J76,"&gt;0"),"")</f>
        <v>90.25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8">
        <f t="shared" si="1"/>
        <v>74</v>
      </c>
      <c r="B77" s="9" t="s">
        <v>87</v>
      </c>
      <c r="C77" s="10" t="str">
        <f>IFERROR(VLOOKUP(B77,[1]DatosLineas!$A$2:$B$500,2,FALSE),"")</f>
        <v>Hugo De Jesus Salazar Villa</v>
      </c>
      <c r="D77" s="10" t="str">
        <f>IFERROR(VLOOKUP(C77,'[1]DATOS TORNEO'!$F$4:$G$503,2,FALSE),"")</f>
        <v>SECRETARIA DE INFRAESTRUCTURA FISICA</v>
      </c>
      <c r="E77" s="11">
        <f>IFERROR(VLOOKUP($C77,[1]DatosLineas!$B$2:$H$500,2,FALSE),"")</f>
        <v>97</v>
      </c>
      <c r="F77" s="11">
        <f>IFERROR(VLOOKUP($C77,[1]DatosLineas!$B$2:$H$500,3,FALSE),"")</f>
        <v>84</v>
      </c>
      <c r="G77" s="11">
        <f>IFERROR(VLOOKUP($C77,[1]DatosLineas!$B$2:$H$500,4,FALSE),"")</f>
        <v>94</v>
      </c>
      <c r="H77" s="11">
        <f>IFERROR(VLOOKUP($C77,[1]DatosLineas!$B$2:$H$500,5,FALSE),"")</f>
        <v>84</v>
      </c>
      <c r="I77" s="11">
        <f>IFERROR(VLOOKUP($C77,[1]DatosLineas!$B$2:$H$500,6,FALSE),"")</f>
        <v>0</v>
      </c>
      <c r="J77" s="11">
        <f>IFERROR(VLOOKUP($C77,[1]DatosLineas!$B$2:$H$500,7,FALSE),"")</f>
        <v>0</v>
      </c>
      <c r="K77" s="11">
        <f>SUM(E77:J77)</f>
        <v>359</v>
      </c>
      <c r="L77" s="12">
        <f>IFERROR(AVERAGEIF(E77:J77,"&gt;0"),"")</f>
        <v>89.75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8">
        <f t="shared" si="1"/>
        <v>75</v>
      </c>
      <c r="B78" s="9" t="s">
        <v>88</v>
      </c>
      <c r="C78" s="10" t="str">
        <f>IFERROR(VLOOKUP(B78,[1]DatosLineas!$A$2:$B$500,2,FALSE),"")</f>
        <v>Jorge Mario Blandon Lopez</v>
      </c>
      <c r="D78" s="10" t="str">
        <f>IFERROR(VLOOKUP(C78,'[1]DATOS TORNEO'!$F$4:$G$503,2,FALSE),"")</f>
        <v>SECRETARIA DE MOVILIDAD</v>
      </c>
      <c r="E78" s="11">
        <f>IFERROR(VLOOKUP($C78,[1]DatosLineas!$B$2:$H$500,2,FALSE),"")</f>
        <v>89</v>
      </c>
      <c r="F78" s="11">
        <f>IFERROR(VLOOKUP($C78,[1]DatosLineas!$B$2:$H$500,3,FALSE),"")</f>
        <v>74</v>
      </c>
      <c r="G78" s="11">
        <f>IFERROR(VLOOKUP($C78,[1]DatosLineas!$B$2:$H$500,4,FALSE),"")</f>
        <v>120</v>
      </c>
      <c r="H78" s="11">
        <f>IFERROR(VLOOKUP($C78,[1]DatosLineas!$B$2:$H$500,5,FALSE),"")</f>
        <v>68</v>
      </c>
      <c r="I78" s="11">
        <f>IFERROR(VLOOKUP($C78,[1]DatosLineas!$B$2:$H$500,6,FALSE),"")</f>
        <v>0</v>
      </c>
      <c r="J78" s="11">
        <f>IFERROR(VLOOKUP($C78,[1]DatosLineas!$B$2:$H$500,7,FALSE),"")</f>
        <v>0</v>
      </c>
      <c r="K78" s="11">
        <f>SUM(E78:J78)</f>
        <v>351</v>
      </c>
      <c r="L78" s="12">
        <f>IFERROR(AVERAGEIF(E78:J78,"&gt;0"),"")</f>
        <v>87.75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8">
        <f t="shared" si="1"/>
        <v>76</v>
      </c>
      <c r="B79" s="9" t="s">
        <v>89</v>
      </c>
      <c r="C79" s="10" t="str">
        <f>IFERROR(VLOOKUP(B79,[1]DatosLineas!$A$2:$B$500,2,FALSE),"")</f>
        <v>David Alexander Bedoya Llano</v>
      </c>
      <c r="D79" s="10" t="str">
        <f>IFERROR(VLOOKUP(C79,'[1]DATOS TORNEO'!$F$4:$G$503,2,FALSE),"")</f>
        <v>SECRETARIA DE EDUCACION</v>
      </c>
      <c r="E79" s="11">
        <f>IFERROR(VLOOKUP($C79,[1]DatosLineas!$B$2:$H$500,2,FALSE),"")</f>
        <v>0</v>
      </c>
      <c r="F79" s="11">
        <f>IFERROR(VLOOKUP($C79,[1]DatosLineas!$B$2:$H$500,3,FALSE),"")</f>
        <v>0</v>
      </c>
      <c r="G79" s="11">
        <f>IFERROR(VLOOKUP($C79,[1]DatosLineas!$B$2:$H$500,4,FALSE),"")</f>
        <v>79</v>
      </c>
      <c r="H79" s="11">
        <f>IFERROR(VLOOKUP($C79,[1]DatosLineas!$B$2:$H$500,5,FALSE),"")</f>
        <v>102</v>
      </c>
      <c r="I79" s="11">
        <f>IFERROR(VLOOKUP($C79,[1]DatosLineas!$B$2:$H$500,6,FALSE),"")</f>
        <v>84</v>
      </c>
      <c r="J79" s="11">
        <f>IFERROR(VLOOKUP($C79,[1]DatosLineas!$B$2:$H$500,7,FALSE),"")</f>
        <v>84</v>
      </c>
      <c r="K79" s="11">
        <f>SUM(E79:J79)</f>
        <v>349</v>
      </c>
      <c r="L79" s="12">
        <f>IFERROR(AVERAGEIF(E79:J79,"&gt;0"),"")</f>
        <v>87.25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8">
        <f t="shared" si="1"/>
        <v>77</v>
      </c>
      <c r="B80" s="9" t="s">
        <v>90</v>
      </c>
      <c r="C80" s="10" t="str">
        <f>IFERROR(VLOOKUP(B80,[1]DatosLineas!$A$2:$B$500,2,FALSE),"")</f>
        <v>Carlos Arturo Taborda Cardona</v>
      </c>
      <c r="D80" s="10" t="str">
        <f>IFERROR(VLOOKUP(C80,'[1]DATOS TORNEO'!$F$4:$G$503,2,FALSE),"")</f>
        <v>ALCALDIA</v>
      </c>
      <c r="E80" s="11">
        <f>IFERROR(VLOOKUP($C80,[1]DatosLineas!$B$2:$H$500,2,FALSE),"")</f>
        <v>82</v>
      </c>
      <c r="F80" s="11">
        <f>IFERROR(VLOOKUP($C80,[1]DatosLineas!$B$2:$H$500,3,FALSE),"")</f>
        <v>96</v>
      </c>
      <c r="G80" s="11">
        <f>IFERROR(VLOOKUP($C80,[1]DatosLineas!$B$2:$H$500,4,FALSE),"")</f>
        <v>0</v>
      </c>
      <c r="H80" s="11">
        <f>IFERROR(VLOOKUP($C80,[1]DatosLineas!$B$2:$H$500,5,FALSE),"")</f>
        <v>0</v>
      </c>
      <c r="I80" s="11">
        <f>IFERROR(VLOOKUP($C80,[1]DatosLineas!$B$2:$H$500,6,FALSE),"")</f>
        <v>71</v>
      </c>
      <c r="J80" s="11">
        <f>IFERROR(VLOOKUP($C80,[1]DatosLineas!$B$2:$H$500,7,FALSE),"")</f>
        <v>96</v>
      </c>
      <c r="K80" s="11">
        <f>SUM(E80:J80)</f>
        <v>345</v>
      </c>
      <c r="L80" s="12">
        <f>IFERROR(AVERAGEIF(E80:J80,"&gt;0"),"")</f>
        <v>86.25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8">
        <f t="shared" si="1"/>
        <v>78</v>
      </c>
      <c r="B81" s="9" t="s">
        <v>91</v>
      </c>
      <c r="C81" s="10" t="str">
        <f>IFERROR(VLOOKUP(B81,[1]DatosLineas!$A$2:$B$500,2,FALSE),"")</f>
        <v>Wilmar Alonso Callejas Chaverra</v>
      </c>
      <c r="D81" s="10" t="str">
        <f>IFERROR(VLOOKUP(C81,'[1]DATOS TORNEO'!$F$4:$G$503,2,FALSE),"")</f>
        <v>SECRETARIA DE GESTION Y CONTROL TERRITORIAL</v>
      </c>
      <c r="E81" s="11">
        <f>IFERROR(VLOOKUP($C81,[1]DatosLineas!$B$2:$H$500,2,FALSE),"")</f>
        <v>82</v>
      </c>
      <c r="F81" s="11">
        <f>IFERROR(VLOOKUP($C81,[1]DatosLineas!$B$2:$H$500,3,FALSE),"")</f>
        <v>93</v>
      </c>
      <c r="G81" s="11">
        <f>IFERROR(VLOOKUP($C81,[1]DatosLineas!$B$2:$H$500,4,FALSE),"")</f>
        <v>87</v>
      </c>
      <c r="H81" s="11">
        <f>IFERROR(VLOOKUP($C81,[1]DatosLineas!$B$2:$H$500,5,FALSE),"")</f>
        <v>76</v>
      </c>
      <c r="I81" s="11">
        <f>IFERROR(VLOOKUP($C81,[1]DatosLineas!$B$2:$H$500,6,FALSE),"")</f>
        <v>0</v>
      </c>
      <c r="J81" s="11">
        <f>IFERROR(VLOOKUP($C81,[1]DatosLineas!$B$2:$H$500,7,FALSE),"")</f>
        <v>0</v>
      </c>
      <c r="K81" s="11">
        <f>SUM(E81:J81)</f>
        <v>338</v>
      </c>
      <c r="L81" s="12">
        <f>IFERROR(AVERAGEIF(E81:J81,"&gt;0"),"")</f>
        <v>84.5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8">
        <f t="shared" si="1"/>
        <v>79</v>
      </c>
      <c r="B82" s="9" t="s">
        <v>92</v>
      </c>
      <c r="C82" s="10" t="str">
        <f>IFERROR(VLOOKUP(B82,[1]DatosLineas!$A$2:$B$500,2,FALSE),"")</f>
        <v>Hugo Alberto Vergara Ortega</v>
      </c>
      <c r="D82" s="10" t="str">
        <f>IFERROR(VLOOKUP(C82,'[1]DATOS TORNEO'!$F$4:$G$503,2,FALSE),"")</f>
        <v>SECRETARIA DE MOVILIDAD</v>
      </c>
      <c r="E82" s="11">
        <f>IFERROR(VLOOKUP($C82,[1]DatosLineas!$B$2:$H$500,2,FALSE),"")</f>
        <v>92</v>
      </c>
      <c r="F82" s="11">
        <f>IFERROR(VLOOKUP($C82,[1]DatosLineas!$B$2:$H$500,3,FALSE),"")</f>
        <v>77</v>
      </c>
      <c r="G82" s="11">
        <f>IFERROR(VLOOKUP($C82,[1]DatosLineas!$B$2:$H$500,4,FALSE),"")</f>
        <v>72</v>
      </c>
      <c r="H82" s="11">
        <f>IFERROR(VLOOKUP($C82,[1]DatosLineas!$B$2:$H$500,5,FALSE),"")</f>
        <v>92</v>
      </c>
      <c r="I82" s="11">
        <f>IFERROR(VLOOKUP($C82,[1]DatosLineas!$B$2:$H$500,6,FALSE),"")</f>
        <v>0</v>
      </c>
      <c r="J82" s="11">
        <f>IFERROR(VLOOKUP($C82,[1]DatosLineas!$B$2:$H$500,7,FALSE),"")</f>
        <v>0</v>
      </c>
      <c r="K82" s="11">
        <f>SUM(E82:J82)</f>
        <v>333</v>
      </c>
      <c r="L82" s="12">
        <f>IFERROR(AVERAGEIF(E82:J82,"&gt;0"),"")</f>
        <v>83.25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8">
        <f t="shared" si="1"/>
        <v>80</v>
      </c>
      <c r="B83" s="9" t="s">
        <v>93</v>
      </c>
      <c r="C83" s="10" t="str">
        <f>IFERROR(VLOOKUP(B83,[1]DatosLineas!$A$2:$B$500,2,FALSE),"")</f>
        <v>Eddier Alexander Cardenas Mondragon</v>
      </c>
      <c r="D83" s="10" t="str">
        <f>IFERROR(VLOOKUP(C83,'[1]DATOS TORNEO'!$F$4:$G$503,2,FALSE),"")</f>
        <v>SECRETARIA DE MOVILIDAD</v>
      </c>
      <c r="E83" s="11">
        <f>IFERROR(VLOOKUP($C83,[1]DatosLineas!$B$2:$H$500,2,FALSE),"")</f>
        <v>72</v>
      </c>
      <c r="F83" s="11">
        <f>IFERROR(VLOOKUP($C83,[1]DatosLineas!$B$2:$H$500,3,FALSE),"")</f>
        <v>80</v>
      </c>
      <c r="G83" s="11">
        <f>IFERROR(VLOOKUP($C83,[1]DatosLineas!$B$2:$H$500,4,FALSE),"")</f>
        <v>70</v>
      </c>
      <c r="H83" s="11">
        <f>IFERROR(VLOOKUP($C83,[1]DatosLineas!$B$2:$H$500,5,FALSE),"")</f>
        <v>107</v>
      </c>
      <c r="I83" s="11">
        <f>IFERROR(VLOOKUP($C83,[1]DatosLineas!$B$2:$H$500,6,FALSE),"")</f>
        <v>0</v>
      </c>
      <c r="J83" s="11">
        <f>IFERROR(VLOOKUP($C83,[1]DatosLineas!$B$2:$H$500,7,FALSE),"")</f>
        <v>0</v>
      </c>
      <c r="K83" s="11">
        <f>SUM(E83:J83)</f>
        <v>329</v>
      </c>
      <c r="L83" s="12">
        <f>IFERROR(AVERAGEIF(E83:J83,"&gt;0"),"")</f>
        <v>82.25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8">
        <f t="shared" si="1"/>
        <v>81</v>
      </c>
      <c r="B84" s="9" t="s">
        <v>94</v>
      </c>
      <c r="C84" s="10" t="str">
        <f>IFERROR(VLOOKUP(B84,[1]DatosLineas!$A$2:$B$500,2,FALSE),"")</f>
        <v>Wilder Alonso Zapata Uribe</v>
      </c>
      <c r="D84" s="10" t="str">
        <f>IFERROR(VLOOKUP(C84,'[1]DATOS TORNEO'!$F$4:$G$503,2,FALSE),"")</f>
        <v>SECRETARIA DE SEGURIDAD Y CONVIVENCIA</v>
      </c>
      <c r="E84" s="11">
        <f>IFERROR(VLOOKUP($C84,[1]DatosLineas!$B$2:$H$500,2,FALSE),"")</f>
        <v>81</v>
      </c>
      <c r="F84" s="11">
        <f>IFERROR(VLOOKUP($C84,[1]DatosLineas!$B$2:$H$500,3,FALSE),"")</f>
        <v>58</v>
      </c>
      <c r="G84" s="11">
        <f>IFERROR(VLOOKUP($C84,[1]DatosLineas!$B$2:$H$500,4,FALSE),"")</f>
        <v>122</v>
      </c>
      <c r="H84" s="11">
        <f>IFERROR(VLOOKUP($C84,[1]DatosLineas!$B$2:$H$500,5,FALSE),"")</f>
        <v>68</v>
      </c>
      <c r="I84" s="11">
        <f>IFERROR(VLOOKUP($C84,[1]DatosLineas!$B$2:$H$500,6,FALSE),"")</f>
        <v>0</v>
      </c>
      <c r="J84" s="11">
        <f>IFERROR(VLOOKUP($C84,[1]DatosLineas!$B$2:$H$500,7,FALSE),"")</f>
        <v>0</v>
      </c>
      <c r="K84" s="11">
        <f>SUM(E84:J84)</f>
        <v>329</v>
      </c>
      <c r="L84" s="12">
        <f>IFERROR(AVERAGEIF(E84:J84,"&gt;0"),"")</f>
        <v>82.25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8">
        <f t="shared" si="1"/>
        <v>82</v>
      </c>
      <c r="B85" s="9" t="s">
        <v>95</v>
      </c>
      <c r="C85" s="10" t="str">
        <f>IFERROR(VLOOKUP(B85,[1]DatosLineas!$A$2:$B$500,2,FALSE),"")</f>
        <v>Alejandro Alirio Rodriguez Jaramillo</v>
      </c>
      <c r="D85" s="10" t="str">
        <f>IFERROR(VLOOKUP(C85,'[1]DATOS TORNEO'!$F$4:$G$503,2,FALSE),"")</f>
        <v>SECRETARIA DE MOVILIDAD</v>
      </c>
      <c r="E85" s="11">
        <f>IFERROR(VLOOKUP($C85,[1]DatosLineas!$B$2:$H$500,2,FALSE),"")</f>
        <v>88</v>
      </c>
      <c r="F85" s="11">
        <f>IFERROR(VLOOKUP($C85,[1]DatosLineas!$B$2:$H$500,3,FALSE),"")</f>
        <v>70</v>
      </c>
      <c r="G85" s="11">
        <f>IFERROR(VLOOKUP($C85,[1]DatosLineas!$B$2:$H$500,4,FALSE),"")</f>
        <v>72</v>
      </c>
      <c r="H85" s="11">
        <f>IFERROR(VLOOKUP($C85,[1]DatosLineas!$B$2:$H$500,5,FALSE),"")</f>
        <v>98</v>
      </c>
      <c r="I85" s="11">
        <f>IFERROR(VLOOKUP($C85,[1]DatosLineas!$B$2:$H$500,6,FALSE),"")</f>
        <v>0</v>
      </c>
      <c r="J85" s="11">
        <f>IFERROR(VLOOKUP($C85,[1]DatosLineas!$B$2:$H$500,7,FALSE),"")</f>
        <v>0</v>
      </c>
      <c r="K85" s="11">
        <f>SUM(E85:J85)</f>
        <v>328</v>
      </c>
      <c r="L85" s="12">
        <f>IFERROR(AVERAGEIF(E85:J85,"&gt;0"),"")</f>
        <v>82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8">
        <f t="shared" si="1"/>
        <v>83</v>
      </c>
      <c r="B86" s="9" t="s">
        <v>96</v>
      </c>
      <c r="C86" s="10" t="str">
        <f>IFERROR(VLOOKUP(B86,[1]DatosLineas!$A$2:$B$500,2,FALSE),"")</f>
        <v>Freddy Orlando Romero Lujan</v>
      </c>
      <c r="D86" s="10" t="str">
        <f>IFERROR(VLOOKUP(C86,'[1]DATOS TORNEO'!$F$4:$G$503,2,FALSE),"")</f>
        <v>SECRETARIA DE SUMINISTROS Y SERVICIOS</v>
      </c>
      <c r="E86" s="11">
        <f>IFERROR(VLOOKUP($C86,[1]DatosLineas!$B$2:$H$500,2,FALSE),"")</f>
        <v>85</v>
      </c>
      <c r="F86" s="11">
        <f>IFERROR(VLOOKUP($C86,[1]DatosLineas!$B$2:$H$500,3,FALSE),"")</f>
        <v>73</v>
      </c>
      <c r="G86" s="11">
        <f>IFERROR(VLOOKUP($C86,[1]DatosLineas!$B$2:$H$500,4,FALSE),"")</f>
        <v>72</v>
      </c>
      <c r="H86" s="11">
        <f>IFERROR(VLOOKUP($C86,[1]DatosLineas!$B$2:$H$500,5,FALSE),"")</f>
        <v>92</v>
      </c>
      <c r="I86" s="11">
        <f>IFERROR(VLOOKUP($C86,[1]DatosLineas!$B$2:$H$500,6,FALSE),"")</f>
        <v>0</v>
      </c>
      <c r="J86" s="11">
        <f>IFERROR(VLOOKUP($C86,[1]DatosLineas!$B$2:$H$500,7,FALSE),"")</f>
        <v>0</v>
      </c>
      <c r="K86" s="11">
        <f>SUM(E86:J86)</f>
        <v>322</v>
      </c>
      <c r="L86" s="12">
        <f>IFERROR(AVERAGEIF(E86:J86,"&gt;0"),"")</f>
        <v>80.5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8">
        <f t="shared" si="1"/>
        <v>84</v>
      </c>
      <c r="B87" s="9" t="s">
        <v>97</v>
      </c>
      <c r="C87" s="10" t="str">
        <f>IFERROR(VLOOKUP(B87,[1]DatosLineas!$A$2:$B$500,2,FALSE),"")</f>
        <v>Juan Fernando Vargas Velez</v>
      </c>
      <c r="D87" s="10" t="str">
        <f>IFERROR(VLOOKUP(C87,'[1]DATOS TORNEO'!$F$4:$G$503,2,FALSE),"")</f>
        <v>SECRETARIA DE INFRAESTRUCTURA FISICA</v>
      </c>
      <c r="E87" s="11">
        <f>IFERROR(VLOOKUP($C87,[1]DatosLineas!$B$2:$H$500,2,FALSE),"")</f>
        <v>53</v>
      </c>
      <c r="F87" s="11">
        <f>IFERROR(VLOOKUP($C87,[1]DatosLineas!$B$2:$H$500,3,FALSE),"")</f>
        <v>90</v>
      </c>
      <c r="G87" s="11">
        <f>IFERROR(VLOOKUP($C87,[1]DatosLineas!$B$2:$H$500,4,FALSE),"")</f>
        <v>68</v>
      </c>
      <c r="H87" s="11">
        <f>IFERROR(VLOOKUP($C87,[1]DatosLineas!$B$2:$H$500,5,FALSE),"")</f>
        <v>107</v>
      </c>
      <c r="I87" s="11">
        <f>IFERROR(VLOOKUP($C87,[1]DatosLineas!$B$2:$H$500,6,FALSE),"")</f>
        <v>0</v>
      </c>
      <c r="J87" s="11">
        <f>IFERROR(VLOOKUP($C87,[1]DatosLineas!$B$2:$H$500,7,FALSE),"")</f>
        <v>0</v>
      </c>
      <c r="K87" s="11">
        <f>SUM(E87:J87)</f>
        <v>318</v>
      </c>
      <c r="L87" s="12">
        <f>IFERROR(AVERAGEIF(E87:J87,"&gt;0"),"")</f>
        <v>79.5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8">
        <f t="shared" si="1"/>
        <v>85</v>
      </c>
      <c r="B88" s="9" t="s">
        <v>98</v>
      </c>
      <c r="C88" s="10" t="str">
        <f>IFERROR(VLOOKUP(B88,[1]DatosLineas!$A$2:$B$500,2,FALSE),"")</f>
        <v>Andres Felipe Gutierrez Restrepo</v>
      </c>
      <c r="D88" s="10" t="str">
        <f>IFERROR(VLOOKUP(C88,'[1]DATOS TORNEO'!$F$4:$G$503,2,FALSE),"")</f>
        <v>SECRETARIA DE HACIENDA</v>
      </c>
      <c r="E88" s="11">
        <f>IFERROR(VLOOKUP($C88,[1]DatosLineas!$B$2:$H$500,2,FALSE),"")</f>
        <v>65</v>
      </c>
      <c r="F88" s="11">
        <f>IFERROR(VLOOKUP($C88,[1]DatosLineas!$B$2:$H$500,3,FALSE),"")</f>
        <v>64</v>
      </c>
      <c r="G88" s="11">
        <f>IFERROR(VLOOKUP($C88,[1]DatosLineas!$B$2:$H$500,4,FALSE),"")</f>
        <v>91</v>
      </c>
      <c r="H88" s="11">
        <f>IFERROR(VLOOKUP($C88,[1]DatosLineas!$B$2:$H$500,5,FALSE),"")</f>
        <v>88</v>
      </c>
      <c r="I88" s="11">
        <f>IFERROR(VLOOKUP($C88,[1]DatosLineas!$B$2:$H$500,6,FALSE),"")</f>
        <v>0</v>
      </c>
      <c r="J88" s="11">
        <f>IFERROR(VLOOKUP($C88,[1]DatosLineas!$B$2:$H$500,7,FALSE),"")</f>
        <v>0</v>
      </c>
      <c r="K88" s="11">
        <f>SUM(E88:J88)</f>
        <v>308</v>
      </c>
      <c r="L88" s="12">
        <f>IFERROR(AVERAGEIF(E88:J88,"&gt;0"),"")</f>
        <v>77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8">
        <f t="shared" si="1"/>
        <v>86</v>
      </c>
      <c r="B89" s="9" t="s">
        <v>99</v>
      </c>
      <c r="C89" s="10" t="str">
        <f>IFERROR(VLOOKUP(B89,[1]DatosLineas!$A$2:$B$500,2,FALSE),"")</f>
        <v>Juan Fernando Sanchez Uribe</v>
      </c>
      <c r="D89" s="10" t="str">
        <f>IFERROR(VLOOKUP(C89,'[1]DATOS TORNEO'!$F$4:$G$503,2,FALSE),"")</f>
        <v>SECRETARIA DE MOVILIDAD</v>
      </c>
      <c r="E89" s="11">
        <f>IFERROR(VLOOKUP($C89,[1]DatosLineas!$B$2:$H$500,2,FALSE),"")</f>
        <v>69</v>
      </c>
      <c r="F89" s="11">
        <f>IFERROR(VLOOKUP($C89,[1]DatosLineas!$B$2:$H$500,3,FALSE),"")</f>
        <v>71</v>
      </c>
      <c r="G89" s="11">
        <f>IFERROR(VLOOKUP($C89,[1]DatosLineas!$B$2:$H$500,4,FALSE),"")</f>
        <v>75</v>
      </c>
      <c r="H89" s="11">
        <f>IFERROR(VLOOKUP($C89,[1]DatosLineas!$B$2:$H$500,5,FALSE),"")</f>
        <v>79</v>
      </c>
      <c r="I89" s="11">
        <f>IFERROR(VLOOKUP($C89,[1]DatosLineas!$B$2:$H$500,6,FALSE),"")</f>
        <v>0</v>
      </c>
      <c r="J89" s="11">
        <f>IFERROR(VLOOKUP($C89,[1]DatosLineas!$B$2:$H$500,7,FALSE),"")</f>
        <v>0</v>
      </c>
      <c r="K89" s="11">
        <f>SUM(E89:J89)</f>
        <v>294</v>
      </c>
      <c r="L89" s="12">
        <f>IFERROR(AVERAGEIF(E89:J89,"&gt;0"),"")</f>
        <v>73.5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8">
        <f t="shared" si="1"/>
        <v>87</v>
      </c>
      <c r="B90" s="9" t="s">
        <v>100</v>
      </c>
      <c r="C90" s="10" t="str">
        <f>IFERROR(VLOOKUP(B90,[1]DatosLineas!$A$2:$B$500,2,FALSE),"")</f>
        <v>Wilman Bautista Barrera Sepulveda</v>
      </c>
      <c r="D90" s="10" t="str">
        <f>IFERROR(VLOOKUP(C90,'[1]DATOS TORNEO'!$F$4:$G$503,2,FALSE),"")</f>
        <v>SECRETARIA DE MOVILIDAD</v>
      </c>
      <c r="E90" s="11">
        <f>IFERROR(VLOOKUP($C90,[1]DatosLineas!$B$2:$H$500,2,FALSE),"")</f>
        <v>112</v>
      </c>
      <c r="F90" s="11">
        <f>IFERROR(VLOOKUP($C90,[1]DatosLineas!$B$2:$H$500,3,FALSE),"")</f>
        <v>72</v>
      </c>
      <c r="G90" s="11">
        <f>IFERROR(VLOOKUP($C90,[1]DatosLineas!$B$2:$H$500,4,FALSE),"")</f>
        <v>15</v>
      </c>
      <c r="H90" s="11">
        <f>IFERROR(VLOOKUP($C90,[1]DatosLineas!$B$2:$H$500,5,FALSE),"")</f>
        <v>85</v>
      </c>
      <c r="I90" s="11">
        <f>IFERROR(VLOOKUP($C90,[1]DatosLineas!$B$2:$H$500,6,FALSE),"")</f>
        <v>0</v>
      </c>
      <c r="J90" s="11">
        <f>IFERROR(VLOOKUP($C90,[1]DatosLineas!$B$2:$H$500,7,FALSE),"")</f>
        <v>0</v>
      </c>
      <c r="K90" s="11">
        <f>SUM(E90:J90)</f>
        <v>284</v>
      </c>
      <c r="L90" s="12">
        <f>IFERROR(AVERAGEIF(E90:J90,"&gt;0"),"")</f>
        <v>71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8">
        <f t="shared" si="1"/>
        <v>88</v>
      </c>
      <c r="B91" s="9" t="s">
        <v>101</v>
      </c>
      <c r="C91" s="10" t="str">
        <f>IFERROR(VLOOKUP(B91,[1]DatosLineas!$A$2:$B$500,2,FALSE),"")</f>
        <v>Juan Fernando Cardona Diaz</v>
      </c>
      <c r="D91" s="10" t="str">
        <f>IFERROR(VLOOKUP(C91,'[1]DATOS TORNEO'!$F$4:$G$503,2,FALSE),"")</f>
        <v>DEPARTAMENTO ADMINISTRATIVO DE GESTION DEL RIESGO DE DESASTRES</v>
      </c>
      <c r="E91" s="11">
        <f>IFERROR(VLOOKUP($C91,[1]DatosLineas!$B$2:$H$500,2,FALSE),"")</f>
        <v>0</v>
      </c>
      <c r="F91" s="11">
        <f>IFERROR(VLOOKUP($C91,[1]DatosLineas!$B$2:$H$500,3,FALSE),"")</f>
        <v>26</v>
      </c>
      <c r="G91" s="11">
        <f>IFERROR(VLOOKUP($C91,[1]DatosLineas!$B$2:$H$500,4,FALSE),"")</f>
        <v>142</v>
      </c>
      <c r="H91" s="11">
        <f>IFERROR(VLOOKUP($C91,[1]DatosLineas!$B$2:$H$500,5,FALSE),"")</f>
        <v>110</v>
      </c>
      <c r="I91" s="11">
        <f>IFERROR(VLOOKUP($C91,[1]DatosLineas!$B$2:$H$500,6,FALSE),"")</f>
        <v>0</v>
      </c>
      <c r="J91" s="11">
        <f>IFERROR(VLOOKUP($C91,[1]DatosLineas!$B$2:$H$500,7,FALSE),"")</f>
        <v>0</v>
      </c>
      <c r="K91" s="11">
        <f>SUM(E91:J91)</f>
        <v>278</v>
      </c>
      <c r="L91" s="12">
        <f>IFERROR(AVERAGEIF(E91:J91,"&gt;0"),"")</f>
        <v>92.666666666666671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8">
        <f t="shared" si="1"/>
        <v>89</v>
      </c>
      <c r="B92" s="9" t="s">
        <v>102</v>
      </c>
      <c r="C92" s="10" t="str">
        <f>IFERROR(VLOOKUP(B92,[1]DatosLineas!$A$2:$B$500,2,FALSE),"")</f>
        <v>John Fredy Diaz Diaz</v>
      </c>
      <c r="D92" s="10" t="str">
        <f>IFERROR(VLOOKUP(C92,'[1]DATOS TORNEO'!$F$4:$G$503,2,FALSE),"")</f>
        <v>SECRETARIA DE INNOVACION DIGITAL</v>
      </c>
      <c r="E92" s="11">
        <f>IFERROR(VLOOKUP($C92,[1]DatosLineas!$B$2:$H$500,2,FALSE),"")</f>
        <v>54</v>
      </c>
      <c r="F92" s="11">
        <f>IFERROR(VLOOKUP($C92,[1]DatosLineas!$B$2:$H$500,3,FALSE),"")</f>
        <v>75</v>
      </c>
      <c r="G92" s="11">
        <f>IFERROR(VLOOKUP($C92,[1]DatosLineas!$B$2:$H$500,4,FALSE),"")</f>
        <v>65</v>
      </c>
      <c r="H92" s="11">
        <f>IFERROR(VLOOKUP($C92,[1]DatosLineas!$B$2:$H$500,5,FALSE),"")</f>
        <v>78</v>
      </c>
      <c r="I92" s="11">
        <f>IFERROR(VLOOKUP($C92,[1]DatosLineas!$B$2:$H$500,6,FALSE),"")</f>
        <v>0</v>
      </c>
      <c r="J92" s="11">
        <f>IFERROR(VLOOKUP($C92,[1]DatosLineas!$B$2:$H$500,7,FALSE),"")</f>
        <v>0</v>
      </c>
      <c r="K92" s="11">
        <f>SUM(E92:J92)</f>
        <v>272</v>
      </c>
      <c r="L92" s="12">
        <f>IFERROR(AVERAGEIF(E92:J92,"&gt;0"),"")</f>
        <v>68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8">
        <f t="shared" si="1"/>
        <v>90</v>
      </c>
      <c r="B93" s="9" t="s">
        <v>103</v>
      </c>
      <c r="C93" s="10" t="str">
        <f>IFERROR(VLOOKUP(B93,[1]DatosLineas!$A$2:$B$500,2,FALSE),"")</f>
        <v>Raul Alberto Rojo Ospina</v>
      </c>
      <c r="D93" s="10" t="str">
        <f>IFERROR(VLOOKUP(C93,'[1]DATOS TORNEO'!$F$4:$G$503,2,FALSE),"")</f>
        <v>SECRETARIA DE SALUD</v>
      </c>
      <c r="E93" s="11">
        <f>IFERROR(VLOOKUP($C93,[1]DatosLineas!$B$2:$H$500,2,FALSE),"")</f>
        <v>0</v>
      </c>
      <c r="F93" s="11">
        <f>IFERROR(VLOOKUP($C93,[1]DatosLineas!$B$2:$H$500,3,FALSE),"")</f>
        <v>0</v>
      </c>
      <c r="G93" s="11">
        <f>IFERROR(VLOOKUP($C93,[1]DatosLineas!$B$2:$H$500,4,FALSE),"")</f>
        <v>144</v>
      </c>
      <c r="H93" s="11">
        <f>IFERROR(VLOOKUP($C93,[1]DatosLineas!$B$2:$H$500,5,FALSE),"")</f>
        <v>125</v>
      </c>
      <c r="I93" s="11">
        <f>IFERROR(VLOOKUP($C93,[1]DatosLineas!$B$2:$H$500,6,FALSE),"")</f>
        <v>0</v>
      </c>
      <c r="J93" s="11">
        <f>IFERROR(VLOOKUP($C93,[1]DatosLineas!$B$2:$H$500,7,FALSE),"")</f>
        <v>0</v>
      </c>
      <c r="K93" s="11">
        <f>SUM(E93:J93)</f>
        <v>269</v>
      </c>
      <c r="L93" s="12">
        <f>IFERROR(AVERAGEIF(E93:J93,"&gt;0"),"")</f>
        <v>134.5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8">
        <f t="shared" si="1"/>
        <v>91</v>
      </c>
      <c r="B94" s="9" t="s">
        <v>104</v>
      </c>
      <c r="C94" s="10" t="str">
        <f>IFERROR(VLOOKUP(B94,[1]DatosLineas!$A$2:$B$500,2,FALSE),"")</f>
        <v>Luis Miguel Martinez Otero</v>
      </c>
      <c r="D94" s="10" t="str">
        <f>IFERROR(VLOOKUP(C94,'[1]DATOS TORNEO'!$F$4:$G$503,2,FALSE),"")</f>
        <v>SECRETARIA DE INNOVACION DIGITAL</v>
      </c>
      <c r="E94" s="11">
        <f>IFERROR(VLOOKUP($C94,[1]DatosLineas!$B$2:$H$500,2,FALSE),"")</f>
        <v>70</v>
      </c>
      <c r="F94" s="11">
        <f>IFERROR(VLOOKUP($C94,[1]DatosLineas!$B$2:$H$500,3,FALSE),"")</f>
        <v>163</v>
      </c>
      <c r="G94" s="11">
        <f>IFERROR(VLOOKUP($C94,[1]DatosLineas!$B$2:$H$500,4,FALSE),"")</f>
        <v>0</v>
      </c>
      <c r="H94" s="11">
        <f>IFERROR(VLOOKUP($C94,[1]DatosLineas!$B$2:$H$500,5,FALSE),"")</f>
        <v>0</v>
      </c>
      <c r="I94" s="11">
        <f>IFERROR(VLOOKUP($C94,[1]DatosLineas!$B$2:$H$500,6,FALSE),"")</f>
        <v>0</v>
      </c>
      <c r="J94" s="11">
        <f>IFERROR(VLOOKUP($C94,[1]DatosLineas!$B$2:$H$500,7,FALSE),"")</f>
        <v>0</v>
      </c>
      <c r="K94" s="11">
        <f>SUM(E94:J94)</f>
        <v>233</v>
      </c>
      <c r="L94" s="12">
        <f>IFERROR(AVERAGEIF(E94:J94,"&gt;0"),"")</f>
        <v>116.5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8">
        <f t="shared" si="1"/>
        <v>92</v>
      </c>
      <c r="B95" s="9" t="s">
        <v>105</v>
      </c>
      <c r="C95" s="10" t="str">
        <f>IFERROR(VLOOKUP(B95,[1]DatosLineas!$A$2:$B$500,2,FALSE),"")</f>
        <v>Henry Alberto Ospina Ochoa</v>
      </c>
      <c r="D95" s="10" t="str">
        <f>IFERROR(VLOOKUP(C95,'[1]DATOS TORNEO'!$F$4:$G$503,2,FALSE),"")</f>
        <v>SECRETARIA DE PARTICIPACION CIUDADANA</v>
      </c>
      <c r="E95" s="11">
        <f>IFERROR(VLOOKUP($C95,[1]DatosLineas!$B$2:$H$500,2,FALSE),"")</f>
        <v>0</v>
      </c>
      <c r="F95" s="11">
        <f>IFERROR(VLOOKUP($C95,[1]DatosLineas!$B$2:$H$500,3,FALSE),"")</f>
        <v>0</v>
      </c>
      <c r="G95" s="11">
        <f>IFERROR(VLOOKUP($C95,[1]DatosLineas!$B$2:$H$500,4,FALSE),"")</f>
        <v>112</v>
      </c>
      <c r="H95" s="11">
        <f>IFERROR(VLOOKUP($C95,[1]DatosLineas!$B$2:$H$500,5,FALSE),"")</f>
        <v>117</v>
      </c>
      <c r="I95" s="11">
        <f>IFERROR(VLOOKUP($C95,[1]DatosLineas!$B$2:$H$500,6,FALSE),"")</f>
        <v>0</v>
      </c>
      <c r="J95" s="11">
        <f>IFERROR(VLOOKUP($C95,[1]DatosLineas!$B$2:$H$500,7,FALSE),"")</f>
        <v>0</v>
      </c>
      <c r="K95" s="11">
        <f>SUM(E95:J95)</f>
        <v>229</v>
      </c>
      <c r="L95" s="12">
        <f>IFERROR(AVERAGEIF(E95:J95,"&gt;0"),"")</f>
        <v>114.5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8">
        <f t="shared" si="1"/>
        <v>93</v>
      </c>
      <c r="B96" s="9" t="s">
        <v>106</v>
      </c>
      <c r="C96" s="10" t="str">
        <f>IFERROR(VLOOKUP(B96,[1]DatosLineas!$A$2:$B$500,2,FALSE),"")</f>
        <v>Ruben Dario Aristizabal Pabon</v>
      </c>
      <c r="D96" s="10" t="str">
        <f>IFERROR(VLOOKUP(C96,'[1]DATOS TORNEO'!$F$4:$G$503,2,FALSE),"")</f>
        <v>SECRETARIA DE SEGURIDAD Y CONVIVENCIA</v>
      </c>
      <c r="E96" s="11">
        <f>IFERROR(VLOOKUP($C96,[1]DatosLineas!$B$2:$H$500,2,FALSE),"")</f>
        <v>0</v>
      </c>
      <c r="F96" s="11">
        <f>IFERROR(VLOOKUP($C96,[1]DatosLineas!$B$2:$H$500,3,FALSE),"")</f>
        <v>0</v>
      </c>
      <c r="G96" s="11">
        <f>IFERROR(VLOOKUP($C96,[1]DatosLineas!$B$2:$H$500,4,FALSE),"")</f>
        <v>106</v>
      </c>
      <c r="H96" s="11">
        <f>IFERROR(VLOOKUP($C96,[1]DatosLineas!$B$2:$H$500,5,FALSE),"")</f>
        <v>122</v>
      </c>
      <c r="I96" s="11">
        <f>IFERROR(VLOOKUP($C96,[1]DatosLineas!$B$2:$H$500,6,FALSE),"")</f>
        <v>0</v>
      </c>
      <c r="J96" s="11">
        <f>IFERROR(VLOOKUP($C96,[1]DatosLineas!$B$2:$H$500,7,FALSE),"")</f>
        <v>0</v>
      </c>
      <c r="K96" s="11">
        <f>SUM(E96:J96)</f>
        <v>228</v>
      </c>
      <c r="L96" s="12">
        <f>IFERROR(AVERAGEIF(E96:J96,"&gt;0"),"")</f>
        <v>114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8">
        <f t="shared" si="1"/>
        <v>94</v>
      </c>
      <c r="B97" s="9" t="s">
        <v>107</v>
      </c>
      <c r="C97" s="10" t="str">
        <f>IFERROR(VLOOKUP(B97,[1]DatosLineas!$A$2:$B$500,2,FALSE),"")</f>
        <v>Jairo Alonso Bonilla Ossa</v>
      </c>
      <c r="D97" s="10" t="str">
        <f>IFERROR(VLOOKUP(C97,'[1]DATOS TORNEO'!$F$4:$G$503,2,FALSE),"")</f>
        <v>SECRETARIA DE MOVILIDAD</v>
      </c>
      <c r="E97" s="11">
        <f>IFERROR(VLOOKUP($C97,[1]DatosLineas!$B$2:$H$500,2,FALSE),"")</f>
        <v>0</v>
      </c>
      <c r="F97" s="11">
        <f>IFERROR(VLOOKUP($C97,[1]DatosLineas!$B$2:$H$500,3,FALSE),"")</f>
        <v>0</v>
      </c>
      <c r="G97" s="11">
        <f>IFERROR(VLOOKUP($C97,[1]DatosLineas!$B$2:$H$500,4,FALSE),"")</f>
        <v>109</v>
      </c>
      <c r="H97" s="11">
        <f>IFERROR(VLOOKUP($C97,[1]DatosLineas!$B$2:$H$500,5,FALSE),"")</f>
        <v>113</v>
      </c>
      <c r="I97" s="11">
        <f>IFERROR(VLOOKUP($C97,[1]DatosLineas!$B$2:$H$500,6,FALSE),"")</f>
        <v>0</v>
      </c>
      <c r="J97" s="11">
        <f>IFERROR(VLOOKUP($C97,[1]DatosLineas!$B$2:$H$500,7,FALSE),"")</f>
        <v>0</v>
      </c>
      <c r="K97" s="11">
        <f>SUM(E97:J97)</f>
        <v>222</v>
      </c>
      <c r="L97" s="12">
        <f>IFERROR(AVERAGEIF(E97:J97,"&gt;0"),"")</f>
        <v>111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8">
        <f t="shared" si="1"/>
        <v>95</v>
      </c>
      <c r="B98" s="9" t="s">
        <v>108</v>
      </c>
      <c r="C98" s="10" t="str">
        <f>IFERROR(VLOOKUP(B98,[1]DatosLineas!$A$2:$B$500,2,FALSE),"")</f>
        <v>Flavio Agudelo Quinchia</v>
      </c>
      <c r="D98" s="10" t="str">
        <f>IFERROR(VLOOKUP(C98,'[1]DATOS TORNEO'!$F$4:$G$503,2,FALSE),"")</f>
        <v>SECRETARIA DE INFRAESTRUCTURA FISICA</v>
      </c>
      <c r="E98" s="11">
        <f>IFERROR(VLOOKUP($C98,[1]DatosLineas!$B$2:$H$500,2,FALSE),"")</f>
        <v>115</v>
      </c>
      <c r="F98" s="11">
        <f>IFERROR(VLOOKUP($C98,[1]DatosLineas!$B$2:$H$500,3,FALSE),"")</f>
        <v>103</v>
      </c>
      <c r="G98" s="11">
        <f>IFERROR(VLOOKUP($C98,[1]DatosLineas!$B$2:$H$500,4,FALSE),"")</f>
        <v>0</v>
      </c>
      <c r="H98" s="11">
        <f>IFERROR(VLOOKUP($C98,[1]DatosLineas!$B$2:$H$500,5,FALSE),"")</f>
        <v>0</v>
      </c>
      <c r="I98" s="11">
        <f>IFERROR(VLOOKUP($C98,[1]DatosLineas!$B$2:$H$500,6,FALSE),"")</f>
        <v>0</v>
      </c>
      <c r="J98" s="11">
        <f>IFERROR(VLOOKUP($C98,[1]DatosLineas!$B$2:$H$500,7,FALSE),"")</f>
        <v>0</v>
      </c>
      <c r="K98" s="11">
        <f>SUM(E98:J98)</f>
        <v>218</v>
      </c>
      <c r="L98" s="12">
        <f>IFERROR(AVERAGEIF(E98:J98,"&gt;0"),"")</f>
        <v>109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8">
        <f t="shared" si="1"/>
        <v>96</v>
      </c>
      <c r="B99" s="9" t="s">
        <v>109</v>
      </c>
      <c r="C99" s="10" t="str">
        <f>IFERROR(VLOOKUP(B99,[1]DatosLineas!$A$2:$B$500,2,FALSE),"")</f>
        <v>Jairo Alberto Henao Correa</v>
      </c>
      <c r="D99" s="10" t="str">
        <f>IFERROR(VLOOKUP(C99,'[1]DATOS TORNEO'!$F$4:$G$503,2,FALSE),"")</f>
        <v>SECRETARIA DE SUMINISTROS Y SERVICIOS</v>
      </c>
      <c r="E99" s="11">
        <f>IFERROR(VLOOKUP($C99,[1]DatosLineas!$B$2:$H$500,2,FALSE),"")</f>
        <v>118</v>
      </c>
      <c r="F99" s="11">
        <f>IFERROR(VLOOKUP($C99,[1]DatosLineas!$B$2:$H$500,3,FALSE),"")</f>
        <v>88</v>
      </c>
      <c r="G99" s="11">
        <f>IFERROR(VLOOKUP($C99,[1]DatosLineas!$B$2:$H$500,4,FALSE),"")</f>
        <v>0</v>
      </c>
      <c r="H99" s="11">
        <f>IFERROR(VLOOKUP($C99,[1]DatosLineas!$B$2:$H$500,5,FALSE),"")</f>
        <v>0</v>
      </c>
      <c r="I99" s="11">
        <f>IFERROR(VLOOKUP($C99,[1]DatosLineas!$B$2:$H$500,6,FALSE),"")</f>
        <v>0</v>
      </c>
      <c r="J99" s="11">
        <f>IFERROR(VLOOKUP($C99,[1]DatosLineas!$B$2:$H$500,7,FALSE),"")</f>
        <v>0</v>
      </c>
      <c r="K99" s="11">
        <f>SUM(E99:J99)</f>
        <v>206</v>
      </c>
      <c r="L99" s="12">
        <f>IFERROR(AVERAGEIF(E99:J99,"&gt;0"),"")</f>
        <v>103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8">
        <f t="shared" si="1"/>
        <v>97</v>
      </c>
      <c r="B100" s="9" t="s">
        <v>110</v>
      </c>
      <c r="C100" s="10" t="str">
        <f>IFERROR(VLOOKUP(B100,[1]DatosLineas!$A$2:$B$500,2,FALSE),"")</f>
        <v>Elmer Hernando Rincon Gomez</v>
      </c>
      <c r="D100" s="10" t="str">
        <f>IFERROR(VLOOKUP(C100,'[1]DATOS TORNEO'!$F$4:$G$503,2,FALSE),"")</f>
        <v>SECRETARIA DE PARTICIPACION CIUDADANA</v>
      </c>
      <c r="E100" s="11">
        <f>IFERROR(VLOOKUP($C100,[1]DatosLineas!$B$2:$H$500,2,FALSE),"")</f>
        <v>0</v>
      </c>
      <c r="F100" s="11">
        <f>IFERROR(VLOOKUP($C100,[1]DatosLineas!$B$2:$H$500,3,FALSE),"")</f>
        <v>0</v>
      </c>
      <c r="G100" s="11">
        <f>IFERROR(VLOOKUP($C100,[1]DatosLineas!$B$2:$H$500,4,FALSE),"")</f>
        <v>104</v>
      </c>
      <c r="H100" s="11">
        <f>IFERROR(VLOOKUP($C100,[1]DatosLineas!$B$2:$H$500,5,FALSE),"")</f>
        <v>102</v>
      </c>
      <c r="I100" s="11">
        <f>IFERROR(VLOOKUP($C100,[1]DatosLineas!$B$2:$H$500,6,FALSE),"")</f>
        <v>0</v>
      </c>
      <c r="J100" s="11">
        <f>IFERROR(VLOOKUP($C100,[1]DatosLineas!$B$2:$H$500,7,FALSE),"")</f>
        <v>0</v>
      </c>
      <c r="K100" s="11">
        <f>SUM(E100:J100)</f>
        <v>206</v>
      </c>
      <c r="L100" s="12">
        <f>IFERROR(AVERAGEIF(E100:J100,"&gt;0"),"")</f>
        <v>103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8">
        <f t="shared" si="1"/>
        <v>98</v>
      </c>
      <c r="B101" s="9" t="s">
        <v>111</v>
      </c>
      <c r="C101" s="10" t="str">
        <f>IFERROR(VLOOKUP(B101,[1]DatosLineas!$A$2:$B$500,2,FALSE),"")</f>
        <v>Nestor Raul Toro Balcazar</v>
      </c>
      <c r="D101" s="10" t="str">
        <f>IFERROR(VLOOKUP(C101,'[1]DATOS TORNEO'!$F$4:$G$503,2,FALSE),"")</f>
        <v>SECRETARIA DE MOVILIDAD</v>
      </c>
      <c r="E101" s="11">
        <f>IFERROR(VLOOKUP($C101,[1]DatosLineas!$B$2:$H$500,2,FALSE),"")</f>
        <v>0</v>
      </c>
      <c r="F101" s="11">
        <f>IFERROR(VLOOKUP($C101,[1]DatosLineas!$B$2:$H$500,3,FALSE),"")</f>
        <v>0</v>
      </c>
      <c r="G101" s="11">
        <f>IFERROR(VLOOKUP($C101,[1]DatosLineas!$B$2:$H$500,4,FALSE),"")</f>
        <v>105</v>
      </c>
      <c r="H101" s="11">
        <f>IFERROR(VLOOKUP($C101,[1]DatosLineas!$B$2:$H$500,5,FALSE),"")</f>
        <v>100</v>
      </c>
      <c r="I101" s="11">
        <f>IFERROR(VLOOKUP($C101,[1]DatosLineas!$B$2:$H$500,6,FALSE),"")</f>
        <v>0</v>
      </c>
      <c r="J101" s="11">
        <f>IFERROR(VLOOKUP($C101,[1]DatosLineas!$B$2:$H$500,7,FALSE),"")</f>
        <v>0</v>
      </c>
      <c r="K101" s="11">
        <f>SUM(E101:J101)</f>
        <v>205</v>
      </c>
      <c r="L101" s="12">
        <f>IFERROR(AVERAGEIF(E101:J101,"&gt;0"),"")</f>
        <v>102.5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8">
        <f t="shared" si="1"/>
        <v>99</v>
      </c>
      <c r="B102" s="9" t="s">
        <v>112</v>
      </c>
      <c r="C102" s="10" t="str">
        <f>IFERROR(VLOOKUP(B102,[1]DatosLineas!$A$2:$B$500,2,FALSE),"")</f>
        <v>Santiago Mejia Uribe</v>
      </c>
      <c r="D102" s="10" t="str">
        <f>IFERROR(VLOOKUP(C102,'[1]DATOS TORNEO'!$F$4:$G$503,2,FALSE),"")</f>
        <v>SECRETARIA GENERAL</v>
      </c>
      <c r="E102" s="11">
        <f>IFERROR(VLOOKUP($C102,[1]DatosLineas!$B$2:$H$500,2,FALSE),"")</f>
        <v>0</v>
      </c>
      <c r="F102" s="11">
        <f>IFERROR(VLOOKUP($C102,[1]DatosLineas!$B$2:$H$500,3,FALSE),"")</f>
        <v>0</v>
      </c>
      <c r="G102" s="11">
        <f>IFERROR(VLOOKUP($C102,[1]DatosLineas!$B$2:$H$500,4,FALSE),"")</f>
        <v>89</v>
      </c>
      <c r="H102" s="11">
        <f>IFERROR(VLOOKUP($C102,[1]DatosLineas!$B$2:$H$500,5,FALSE),"")</f>
        <v>102</v>
      </c>
      <c r="I102" s="11">
        <f>IFERROR(VLOOKUP($C102,[1]DatosLineas!$B$2:$H$500,6,FALSE),"")</f>
        <v>0</v>
      </c>
      <c r="J102" s="11">
        <f>IFERROR(VLOOKUP($C102,[1]DatosLineas!$B$2:$H$500,7,FALSE),"")</f>
        <v>0</v>
      </c>
      <c r="K102" s="11">
        <f>SUM(E102:J102)</f>
        <v>191</v>
      </c>
      <c r="L102" s="12">
        <f>IFERROR(AVERAGEIF(E102:J102,"&gt;0"),"")</f>
        <v>95.5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8">
        <f t="shared" si="1"/>
        <v>100</v>
      </c>
      <c r="B103" s="9" t="s">
        <v>113</v>
      </c>
      <c r="C103" s="10" t="str">
        <f>IFERROR(VLOOKUP(B103,[1]DatosLineas!$A$2:$B$500,2,FALSE),"")</f>
        <v>Camilo Zapata Ramirez</v>
      </c>
      <c r="D103" s="10" t="str">
        <f>IFERROR(VLOOKUP(C103,'[1]DATOS TORNEO'!$F$4:$G$503,2,FALSE),"")</f>
        <v>SECRETARIA DE INFRAESTRUCTURA FISICA</v>
      </c>
      <c r="E103" s="11">
        <f>IFERROR(VLOOKUP($C103,[1]DatosLineas!$B$2:$H$500,2,FALSE),"")</f>
        <v>85</v>
      </c>
      <c r="F103" s="11">
        <f>IFERROR(VLOOKUP($C103,[1]DatosLineas!$B$2:$H$500,3,FALSE),"")</f>
        <v>100</v>
      </c>
      <c r="G103" s="11">
        <f>IFERROR(VLOOKUP($C103,[1]DatosLineas!$B$2:$H$500,4,FALSE),"")</f>
        <v>0</v>
      </c>
      <c r="H103" s="11">
        <f>IFERROR(VLOOKUP($C103,[1]DatosLineas!$B$2:$H$500,5,FALSE),"")</f>
        <v>0</v>
      </c>
      <c r="I103" s="11">
        <f>IFERROR(VLOOKUP($C103,[1]DatosLineas!$B$2:$H$500,6,FALSE),"")</f>
        <v>0</v>
      </c>
      <c r="J103" s="11">
        <f>IFERROR(VLOOKUP($C103,[1]DatosLineas!$B$2:$H$500,7,FALSE),"")</f>
        <v>0</v>
      </c>
      <c r="K103" s="11">
        <f>SUM(E103:J103)</f>
        <v>185</v>
      </c>
      <c r="L103" s="12">
        <f>IFERROR(AVERAGEIF(E103:J103,"&gt;0"),"")</f>
        <v>92.5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8">
        <f t="shared" si="1"/>
        <v>101</v>
      </c>
      <c r="B104" s="9" t="s">
        <v>114</v>
      </c>
      <c r="C104" s="10" t="str">
        <f>IFERROR(VLOOKUP(B104,[1]DatosLineas!$A$2:$B$500,2,FALSE),"")</f>
        <v>Juan David Bedoya Cardona</v>
      </c>
      <c r="D104" s="10" t="str">
        <f>IFERROR(VLOOKUP(C104,'[1]DATOS TORNEO'!$F$4:$G$503,2,FALSE),"")</f>
        <v>SECRETARIA DE SEGURIDAD Y CONVIVENCIA</v>
      </c>
      <c r="E104" s="11">
        <f>IFERROR(VLOOKUP($C104,[1]DatosLineas!$B$2:$H$500,2,FALSE),"")</f>
        <v>99</v>
      </c>
      <c r="F104" s="11">
        <f>IFERROR(VLOOKUP($C104,[1]DatosLineas!$B$2:$H$500,3,FALSE),"")</f>
        <v>80</v>
      </c>
      <c r="G104" s="11">
        <f>IFERROR(VLOOKUP($C104,[1]DatosLineas!$B$2:$H$500,4,FALSE),"")</f>
        <v>0</v>
      </c>
      <c r="H104" s="11">
        <f>IFERROR(VLOOKUP($C104,[1]DatosLineas!$B$2:$H$500,5,FALSE),"")</f>
        <v>0</v>
      </c>
      <c r="I104" s="11">
        <f>IFERROR(VLOOKUP($C104,[1]DatosLineas!$B$2:$H$500,6,FALSE),"")</f>
        <v>0</v>
      </c>
      <c r="J104" s="11">
        <f>IFERROR(VLOOKUP($C104,[1]DatosLineas!$B$2:$H$500,7,FALSE),"")</f>
        <v>0</v>
      </c>
      <c r="K104" s="11">
        <f>SUM(E104:J104)</f>
        <v>179</v>
      </c>
      <c r="L104" s="12">
        <f>IFERROR(AVERAGEIF(E104:J104,"&gt;0"),"")</f>
        <v>89.5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8">
        <f t="shared" si="1"/>
        <v>102</v>
      </c>
      <c r="B105" s="9" t="s">
        <v>115</v>
      </c>
      <c r="C105" s="10" t="str">
        <f>IFERROR(VLOOKUP(B105,[1]DatosLineas!$A$2:$B$500,2,FALSE),"")</f>
        <v>Diego Alejandro Silva Rua</v>
      </c>
      <c r="D105" s="10" t="str">
        <f>IFERROR(VLOOKUP(C105,'[1]DATOS TORNEO'!$F$4:$G$503,2,FALSE),"")</f>
        <v>SECRETARIA DE MOVILIDAD</v>
      </c>
      <c r="E105" s="11">
        <f>IFERROR(VLOOKUP($C105,[1]DatosLineas!$B$2:$H$500,2,FALSE),"")</f>
        <v>0</v>
      </c>
      <c r="F105" s="11">
        <f>IFERROR(VLOOKUP($C105,[1]DatosLineas!$B$2:$H$500,3,FALSE),"")</f>
        <v>0</v>
      </c>
      <c r="G105" s="11">
        <f>IFERROR(VLOOKUP($C105,[1]DatosLineas!$B$2:$H$500,4,FALSE),"")</f>
        <v>70</v>
      </c>
      <c r="H105" s="11">
        <f>IFERROR(VLOOKUP($C105,[1]DatosLineas!$B$2:$H$500,5,FALSE),"")</f>
        <v>88</v>
      </c>
      <c r="I105" s="11">
        <f>IFERROR(VLOOKUP($C105,[1]DatosLineas!$B$2:$H$500,6,FALSE),"")</f>
        <v>0</v>
      </c>
      <c r="J105" s="11">
        <f>IFERROR(VLOOKUP($C105,[1]DatosLineas!$B$2:$H$500,7,FALSE),"")</f>
        <v>0</v>
      </c>
      <c r="K105" s="11">
        <f>SUM(E105:J105)</f>
        <v>158</v>
      </c>
      <c r="L105" s="12">
        <f>IFERROR(AVERAGEIF(E105:J105,"&gt;0"),"")</f>
        <v>79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8">
        <f t="shared" si="1"/>
        <v>103</v>
      </c>
      <c r="B106" s="9" t="s">
        <v>116</v>
      </c>
      <c r="C106" s="10" t="str">
        <f>IFERROR(VLOOKUP(B106,[1]DatosLineas!$A$2:$B$500,2,FALSE),"")</f>
        <v>Carlos Eduardo Benitez Sepulveda</v>
      </c>
      <c r="D106" s="10" t="str">
        <f>IFERROR(VLOOKUP(C106,'[1]DATOS TORNEO'!$F$4:$G$503,2,FALSE),"")</f>
        <v>SECRETARIA DE MOVILIDAD</v>
      </c>
      <c r="E106" s="11">
        <f>IFERROR(VLOOKUP($C106,[1]DatosLineas!$B$2:$H$500,2,FALSE),"")</f>
        <v>78</v>
      </c>
      <c r="F106" s="11">
        <f>IFERROR(VLOOKUP($C106,[1]DatosLineas!$B$2:$H$500,3,FALSE),"")</f>
        <v>79</v>
      </c>
      <c r="G106" s="11">
        <f>IFERROR(VLOOKUP($C106,[1]DatosLineas!$B$2:$H$500,4,FALSE),"")</f>
        <v>0</v>
      </c>
      <c r="H106" s="11">
        <f>IFERROR(VLOOKUP($C106,[1]DatosLineas!$B$2:$H$500,5,FALSE),"")</f>
        <v>0</v>
      </c>
      <c r="I106" s="11">
        <f>IFERROR(VLOOKUP($C106,[1]DatosLineas!$B$2:$H$500,6,FALSE),"")</f>
        <v>0</v>
      </c>
      <c r="J106" s="11">
        <f>IFERROR(VLOOKUP($C106,[1]DatosLineas!$B$2:$H$500,7,FALSE),"")</f>
        <v>0</v>
      </c>
      <c r="K106" s="11">
        <f>SUM(E106:J106)</f>
        <v>157</v>
      </c>
      <c r="L106" s="12">
        <f>IFERROR(AVERAGEIF(E106:J106,"&gt;0"),"")</f>
        <v>78.5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8">
        <f t="shared" si="1"/>
        <v>104</v>
      </c>
      <c r="B107" s="9" t="s">
        <v>117</v>
      </c>
      <c r="C107" s="10" t="str">
        <f>IFERROR(VLOOKUP(B107,[1]DatosLineas!$A$2:$B$500,2,FALSE),"")</f>
        <v>Mauro Eladio Usme Gonzalez</v>
      </c>
      <c r="D107" s="10" t="str">
        <f>IFERROR(VLOOKUP(C107,'[1]DATOS TORNEO'!$F$4:$G$503,2,FALSE),"")</f>
        <v>SECRETARIA DE SUMINISTROS Y SERVICIOS</v>
      </c>
      <c r="E107" s="11">
        <f>IFERROR(VLOOKUP($C107,[1]DatosLineas!$B$2:$H$500,2,FALSE),"")</f>
        <v>0</v>
      </c>
      <c r="F107" s="11">
        <f>IFERROR(VLOOKUP($C107,[1]DatosLineas!$B$2:$H$500,3,FALSE),"")</f>
        <v>0</v>
      </c>
      <c r="G107" s="11">
        <f>IFERROR(VLOOKUP($C107,[1]DatosLineas!$B$2:$H$500,4,FALSE),"")</f>
        <v>75</v>
      </c>
      <c r="H107" s="11">
        <f>IFERROR(VLOOKUP($C107,[1]DatosLineas!$B$2:$H$500,5,FALSE),"")</f>
        <v>79</v>
      </c>
      <c r="I107" s="11">
        <f>IFERROR(VLOOKUP($C107,[1]DatosLineas!$B$2:$H$500,6,FALSE),"")</f>
        <v>0</v>
      </c>
      <c r="J107" s="11">
        <f>IFERROR(VLOOKUP($C107,[1]DatosLineas!$B$2:$H$500,7,FALSE),"")</f>
        <v>0</v>
      </c>
      <c r="K107" s="11">
        <f>SUM(E107:J107)</f>
        <v>154</v>
      </c>
      <c r="L107" s="12">
        <f>IFERROR(AVERAGEIF(E107:J107,"&gt;0"),"")</f>
        <v>77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8">
        <f t="shared" si="1"/>
        <v>105</v>
      </c>
      <c r="B108" s="9" t="s">
        <v>118</v>
      </c>
      <c r="C108" s="10" t="str">
        <f>IFERROR(VLOOKUP(B108,[1]DatosLineas!$A$2:$B$500,2,FALSE),"")</f>
        <v>Jose Palacio Castillo</v>
      </c>
      <c r="D108" s="10" t="str">
        <f>IFERROR(VLOOKUP(C108,'[1]DATOS TORNEO'!$F$4:$G$503,2,FALSE),"")</f>
        <v>SECRETARIA DE MOVILIDAD</v>
      </c>
      <c r="E108" s="11">
        <f>IFERROR(VLOOKUP($C108,[1]DatosLineas!$B$2:$H$500,2,FALSE),"")</f>
        <v>75</v>
      </c>
      <c r="F108" s="11">
        <f>IFERROR(VLOOKUP($C108,[1]DatosLineas!$B$2:$H$500,3,FALSE),"")</f>
        <v>72</v>
      </c>
      <c r="G108" s="11">
        <f>IFERROR(VLOOKUP($C108,[1]DatosLineas!$B$2:$H$500,4,FALSE),"")</f>
        <v>0</v>
      </c>
      <c r="H108" s="11">
        <f>IFERROR(VLOOKUP($C108,[1]DatosLineas!$B$2:$H$500,5,FALSE),"")</f>
        <v>0</v>
      </c>
      <c r="I108" s="11">
        <f>IFERROR(VLOOKUP($C108,[1]DatosLineas!$B$2:$H$500,6,FALSE),"")</f>
        <v>0</v>
      </c>
      <c r="J108" s="11">
        <f>IFERROR(VLOOKUP($C108,[1]DatosLineas!$B$2:$H$500,7,FALSE),"")</f>
        <v>0</v>
      </c>
      <c r="K108" s="11">
        <f>SUM(E108:J108)</f>
        <v>147</v>
      </c>
      <c r="L108" s="12">
        <f>IFERROR(AVERAGEIF(E108:J108,"&gt;0"),"")</f>
        <v>73.5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8">
        <f t="shared" si="1"/>
        <v>106</v>
      </c>
      <c r="B109" s="9" t="s">
        <v>119</v>
      </c>
      <c r="C109" s="10" t="str">
        <f>IFERROR(VLOOKUP(B109,[1]DatosLineas!$A$2:$B$500,2,FALSE),"")</f>
        <v>Jahir Alejandro Giraldo Giraldo</v>
      </c>
      <c r="D109" s="10" t="str">
        <f>IFERROR(VLOOKUP(C109,'[1]DATOS TORNEO'!$F$4:$G$503,2,FALSE),"")</f>
        <v>SECRETARIA DE EVALUACION Y CONTROL</v>
      </c>
      <c r="E109" s="11">
        <f>IFERROR(VLOOKUP($C109,[1]DatosLineas!$B$2:$H$500,2,FALSE),"")</f>
        <v>0</v>
      </c>
      <c r="F109" s="11">
        <f>IFERROR(VLOOKUP($C109,[1]DatosLineas!$B$2:$H$500,3,FALSE),"")</f>
        <v>0</v>
      </c>
      <c r="G109" s="11">
        <f>IFERROR(VLOOKUP($C109,[1]DatosLineas!$B$2:$H$500,4,FALSE),"")</f>
        <v>0</v>
      </c>
      <c r="H109" s="11">
        <f>IFERROR(VLOOKUP($C109,[1]DatosLineas!$B$2:$H$500,5,FALSE),"")</f>
        <v>0</v>
      </c>
      <c r="I109" s="11">
        <f>IFERROR(VLOOKUP($C109,[1]DatosLineas!$B$2:$H$500,6,FALSE),"")</f>
        <v>73</v>
      </c>
      <c r="J109" s="11">
        <f>IFERROR(VLOOKUP($C109,[1]DatosLineas!$B$2:$H$500,7,FALSE),"")</f>
        <v>66</v>
      </c>
      <c r="K109" s="11">
        <f>SUM(E109:J109)</f>
        <v>139</v>
      </c>
      <c r="L109" s="12">
        <f>IFERROR(AVERAGEIF(E109:J109,"&gt;0"),"")</f>
        <v>69.5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8">
        <f t="shared" si="1"/>
        <v>107</v>
      </c>
      <c r="B110" s="9" t="s">
        <v>120</v>
      </c>
      <c r="C110" s="10" t="str">
        <f>IFERROR(VLOOKUP(B110,[1]DatosLineas!$A$2:$B$500,2,FALSE),"")</f>
        <v>Yohiner Ancizar Alzate Salazar</v>
      </c>
      <c r="D110" s="10" t="str">
        <f>IFERROR(VLOOKUP(C110,'[1]DATOS TORNEO'!$F$4:$G$503,2,FALSE),"")</f>
        <v>SECRETARIA DE MOVILIDAD</v>
      </c>
      <c r="E110" s="11">
        <f>IFERROR(VLOOKUP($C110,[1]DatosLineas!$B$2:$H$500,2,FALSE),"")</f>
        <v>0</v>
      </c>
      <c r="F110" s="11">
        <f>IFERROR(VLOOKUP($C110,[1]DatosLineas!$B$2:$H$500,3,FALSE),"")</f>
        <v>0</v>
      </c>
      <c r="G110" s="11">
        <f>IFERROR(VLOOKUP($C110,[1]DatosLineas!$B$2:$H$500,4,FALSE),"")</f>
        <v>67</v>
      </c>
      <c r="H110" s="11">
        <f>IFERROR(VLOOKUP($C110,[1]DatosLineas!$B$2:$H$500,5,FALSE),"")</f>
        <v>63</v>
      </c>
      <c r="I110" s="11">
        <f>IFERROR(VLOOKUP($C110,[1]DatosLineas!$B$2:$H$500,6,FALSE),"")</f>
        <v>0</v>
      </c>
      <c r="J110" s="11">
        <f>IFERROR(VLOOKUP($C110,[1]DatosLineas!$B$2:$H$500,7,FALSE),"")</f>
        <v>0</v>
      </c>
      <c r="K110" s="11">
        <f>SUM(E110:J110)</f>
        <v>130</v>
      </c>
      <c r="L110" s="12">
        <f>IFERROR(AVERAGEIF(E110:J110,"&gt;0"),"")</f>
        <v>65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8">
        <f t="shared" si="1"/>
        <v>108</v>
      </c>
      <c r="B111" s="9" t="s">
        <v>121</v>
      </c>
      <c r="C111" s="10" t="str">
        <f>IFERROR(VLOOKUP(B111,[1]DatosLineas!$A$2:$B$500,2,FALSE),"")</f>
        <v>Jesus Olimpo Gaviria Cortes</v>
      </c>
      <c r="D111" s="10" t="str">
        <f>IFERROR(VLOOKUP(C111,'[1]DATOS TORNEO'!$F$4:$G$503,2,FALSE),"")</f>
        <v>SECRETARIA DE EVALUACION Y CONTROL</v>
      </c>
      <c r="E111" s="11">
        <f>IFERROR(VLOOKUP($C111,[1]DatosLineas!$B$2:$H$500,2,FALSE),"")</f>
        <v>0</v>
      </c>
      <c r="F111" s="11">
        <f>IFERROR(VLOOKUP($C111,[1]DatosLineas!$B$2:$H$500,3,FALSE),"")</f>
        <v>0</v>
      </c>
      <c r="G111" s="11">
        <f>IFERROR(VLOOKUP($C111,[1]DatosLineas!$B$2:$H$500,4,FALSE),"")</f>
        <v>0</v>
      </c>
      <c r="H111" s="11">
        <f>IFERROR(VLOOKUP($C111,[1]DatosLineas!$B$2:$H$500,5,FALSE),"")</f>
        <v>0</v>
      </c>
      <c r="I111" s="11">
        <f>IFERROR(VLOOKUP($C111,[1]DatosLineas!$B$2:$H$500,6,FALSE),"")</f>
        <v>66</v>
      </c>
      <c r="J111" s="11">
        <f>IFERROR(VLOOKUP($C111,[1]DatosLineas!$B$2:$H$500,7,FALSE),"")</f>
        <v>61</v>
      </c>
      <c r="K111" s="11">
        <f>SUM(E111:J111)</f>
        <v>127</v>
      </c>
      <c r="L111" s="12">
        <f>IFERROR(AVERAGEIF(E111:J111,"&gt;0"),"")</f>
        <v>63.5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8">
        <f t="shared" si="1"/>
        <v>109</v>
      </c>
      <c r="B112" s="9" t="s">
        <v>122</v>
      </c>
      <c r="C112" s="10" t="str">
        <f>IFERROR(VLOOKUP(B112,[1]DatosLineas!$A$2:$B$500,2,FALSE),"")</f>
        <v>Jose Alfredo Barrera Sanchez</v>
      </c>
      <c r="D112" s="10" t="str">
        <f>IFERROR(VLOOKUP(C112,'[1]DATOS TORNEO'!$F$4:$G$503,2,FALSE),"")</f>
        <v>SECRETARIA DE SEGURIDAD Y CONVIVENCIA</v>
      </c>
      <c r="E112" s="11">
        <f>IFERROR(VLOOKUP($C112,[1]DatosLineas!$B$2:$H$500,2,FALSE),"")</f>
        <v>0</v>
      </c>
      <c r="F112" s="11">
        <f>IFERROR(VLOOKUP($C112,[1]DatosLineas!$B$2:$H$500,3,FALSE),"")</f>
        <v>0</v>
      </c>
      <c r="G112" s="11">
        <f>IFERROR(VLOOKUP($C112,[1]DatosLineas!$B$2:$H$500,4,FALSE),"")</f>
        <v>50</v>
      </c>
      <c r="H112" s="11">
        <f>IFERROR(VLOOKUP($C112,[1]DatosLineas!$B$2:$H$500,5,FALSE),"")</f>
        <v>70</v>
      </c>
      <c r="I112" s="11">
        <f>IFERROR(VLOOKUP($C112,[1]DatosLineas!$B$2:$H$500,6,FALSE),"")</f>
        <v>0</v>
      </c>
      <c r="J112" s="11">
        <f>IFERROR(VLOOKUP($C112,[1]DatosLineas!$B$2:$H$500,7,FALSE),"")</f>
        <v>0</v>
      </c>
      <c r="K112" s="11">
        <f>SUM(E112:J112)</f>
        <v>120</v>
      </c>
      <c r="L112" s="12">
        <f>IFERROR(AVERAGEIF(E112:J112,"&gt;0"),"")</f>
        <v>60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8">
        <f t="shared" si="1"/>
        <v>110</v>
      </c>
      <c r="B113" s="9" t="s">
        <v>123</v>
      </c>
      <c r="C113" s="10" t="str">
        <f>IFERROR(VLOOKUP(B113,[1]DatosLineas!$A$2:$B$500,2,FALSE),"")</f>
        <v>Jorge Giovanny Ossa Avendano</v>
      </c>
      <c r="D113" s="10" t="str">
        <f>IFERROR(VLOOKUP(C113,'[1]DATOS TORNEO'!$F$4:$G$503,2,FALSE),"")</f>
        <v>DEPARTAMENTO ADMINISTRATIVO DE GESTION DEL RIESGO DE DESASTRES</v>
      </c>
      <c r="E113" s="11">
        <f>IFERROR(VLOOKUP($C113,[1]DatosLineas!$B$2:$H$500,2,FALSE),"")</f>
        <v>0</v>
      </c>
      <c r="F113" s="11">
        <f>IFERROR(VLOOKUP($C113,[1]DatosLineas!$B$2:$H$500,3,FALSE),"")</f>
        <v>0</v>
      </c>
      <c r="G113" s="11">
        <f>IFERROR(VLOOKUP($C113,[1]DatosLineas!$B$2:$H$500,4,FALSE),"")</f>
        <v>0</v>
      </c>
      <c r="H113" s="11">
        <f>IFERROR(VLOOKUP($C113,[1]DatosLineas!$B$2:$H$500,5,FALSE),"")</f>
        <v>0</v>
      </c>
      <c r="I113" s="11">
        <f>IFERROR(VLOOKUP($C113,[1]DatosLineas!$B$2:$H$500,6,FALSE),"")</f>
        <v>0</v>
      </c>
      <c r="J113" s="11">
        <f>IFERROR(VLOOKUP($C113,[1]DatosLineas!$B$2:$H$500,7,FALSE),"")</f>
        <v>0</v>
      </c>
      <c r="K113" s="11">
        <f>SUM(E113:J113)</f>
        <v>0</v>
      </c>
      <c r="L113" s="12" t="str">
        <f>IFERROR(AVERAGEIF(E113:J113,"&gt;0"),"")</f>
        <v/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8">
        <f t="shared" si="1"/>
        <v>111</v>
      </c>
      <c r="B114" s="9" t="s">
        <v>124</v>
      </c>
      <c r="C114" s="10" t="str">
        <f>IFERROR(VLOOKUP(B114,[1]DatosLineas!$A$2:$B$500,2,FALSE),"")</f>
        <v>Andres Martinez Parra</v>
      </c>
      <c r="D114" s="10" t="str">
        <f>IFERROR(VLOOKUP(C114,'[1]DATOS TORNEO'!$F$4:$G$503,2,FALSE),"")</f>
        <v>DEPARTAMENTO ADMINISTRATIVO DE PLANEACION</v>
      </c>
      <c r="E114" s="11">
        <f>IFERROR(VLOOKUP($C114,[1]DatosLineas!$B$2:$H$500,2,FALSE),"")</f>
        <v>0</v>
      </c>
      <c r="F114" s="11">
        <f>IFERROR(VLOOKUP($C114,[1]DatosLineas!$B$2:$H$500,3,FALSE),"")</f>
        <v>0</v>
      </c>
      <c r="G114" s="11">
        <f>IFERROR(VLOOKUP($C114,[1]DatosLineas!$B$2:$H$500,4,FALSE),"")</f>
        <v>0</v>
      </c>
      <c r="H114" s="11">
        <f>IFERROR(VLOOKUP($C114,[1]DatosLineas!$B$2:$H$500,5,FALSE),"")</f>
        <v>0</v>
      </c>
      <c r="I114" s="11">
        <f>IFERROR(VLOOKUP($C114,[1]DatosLineas!$B$2:$H$500,6,FALSE),"")</f>
        <v>0</v>
      </c>
      <c r="J114" s="11">
        <f>IFERROR(VLOOKUP($C114,[1]DatosLineas!$B$2:$H$500,7,FALSE),"")</f>
        <v>0</v>
      </c>
      <c r="K114" s="11">
        <f>SUM(E114:J114)</f>
        <v>0</v>
      </c>
      <c r="L114" s="12" t="str">
        <f>IFERROR(AVERAGEIF(E114:J114,"&gt;0"),"")</f>
        <v/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8">
        <f t="shared" si="1"/>
        <v>112</v>
      </c>
      <c r="B115" s="9" t="s">
        <v>125</v>
      </c>
      <c r="C115" s="10" t="str">
        <f>IFERROR(VLOOKUP(B115,[1]DatosLineas!$A$2:$B$500,2,FALSE),"")</f>
        <v>Luis Fernando Orozco Arroyave</v>
      </c>
      <c r="D115" s="10" t="str">
        <f>IFERROR(VLOOKUP(C115,'[1]DATOS TORNEO'!$F$4:$G$503,2,FALSE),"")</f>
        <v>DEPARTAMENTO ADMINISTRATIVO DE PLANEACION</v>
      </c>
      <c r="E115" s="11">
        <f>IFERROR(VLOOKUP($C115,[1]DatosLineas!$B$2:$H$500,2,FALSE),"")</f>
        <v>0</v>
      </c>
      <c r="F115" s="11">
        <f>IFERROR(VLOOKUP($C115,[1]DatosLineas!$B$2:$H$500,3,FALSE),"")</f>
        <v>0</v>
      </c>
      <c r="G115" s="11">
        <f>IFERROR(VLOOKUP($C115,[1]DatosLineas!$B$2:$H$500,4,FALSE),"")</f>
        <v>0</v>
      </c>
      <c r="H115" s="11">
        <f>IFERROR(VLOOKUP($C115,[1]DatosLineas!$B$2:$H$500,5,FALSE),"")</f>
        <v>0</v>
      </c>
      <c r="I115" s="11">
        <f>IFERROR(VLOOKUP($C115,[1]DatosLineas!$B$2:$H$500,6,FALSE),"")</f>
        <v>0</v>
      </c>
      <c r="J115" s="11">
        <f>IFERROR(VLOOKUP($C115,[1]DatosLineas!$B$2:$H$500,7,FALSE),"")</f>
        <v>0</v>
      </c>
      <c r="K115" s="11">
        <f>SUM(E115:J115)</f>
        <v>0</v>
      </c>
      <c r="L115" s="12" t="str">
        <f>IFERROR(AVERAGEIF(E115:J115,"&gt;0"),"")</f>
        <v/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8">
        <f t="shared" si="1"/>
        <v>113</v>
      </c>
      <c r="B116" s="9" t="s">
        <v>126</v>
      </c>
      <c r="C116" s="10" t="str">
        <f>IFERROR(VLOOKUP(B116,[1]DatosLineas!$A$2:$B$500,2,FALSE),"")</f>
        <v>Jorge Leon Paniagua</v>
      </c>
      <c r="D116" s="10" t="str">
        <f>IFERROR(VLOOKUP(C116,'[1]DATOS TORNEO'!$F$4:$G$503,2,FALSE),"")</f>
        <v>JUBILADO</v>
      </c>
      <c r="E116" s="11">
        <f>IFERROR(VLOOKUP($C116,[1]DatosLineas!$B$2:$H$500,2,FALSE),"")</f>
        <v>0</v>
      </c>
      <c r="F116" s="11">
        <f>IFERROR(VLOOKUP($C116,[1]DatosLineas!$B$2:$H$500,3,FALSE),"")</f>
        <v>0</v>
      </c>
      <c r="G116" s="11">
        <f>IFERROR(VLOOKUP($C116,[1]DatosLineas!$B$2:$H$500,4,FALSE),"")</f>
        <v>0</v>
      </c>
      <c r="H116" s="11">
        <f>IFERROR(VLOOKUP($C116,[1]DatosLineas!$B$2:$H$500,5,FALSE),"")</f>
        <v>0</v>
      </c>
      <c r="I116" s="11">
        <f>IFERROR(VLOOKUP($C116,[1]DatosLineas!$B$2:$H$500,6,FALSE),"")</f>
        <v>0</v>
      </c>
      <c r="J116" s="11">
        <f>IFERROR(VLOOKUP($C116,[1]DatosLineas!$B$2:$H$500,7,FALSE),"")</f>
        <v>0</v>
      </c>
      <c r="K116" s="11">
        <f>SUM(E116:J116)</f>
        <v>0</v>
      </c>
      <c r="L116" s="12" t="str">
        <f>IFERROR(AVERAGEIF(E116:J116,"&gt;0"),"")</f>
        <v/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8">
        <f t="shared" si="1"/>
        <v>114</v>
      </c>
      <c r="B117" s="9" t="s">
        <v>127</v>
      </c>
      <c r="C117" s="10" t="str">
        <f>IFERROR(VLOOKUP(B117,[1]DatosLineas!$A$2:$B$500,2,FALSE),"")</f>
        <v>Nelson Alberto Castaño</v>
      </c>
      <c r="D117" s="10" t="str">
        <f>IFERROR(VLOOKUP(C117,'[1]DATOS TORNEO'!$F$4:$G$503,2,FALSE),"")</f>
        <v>JUBILADO</v>
      </c>
      <c r="E117" s="11">
        <f>IFERROR(VLOOKUP($C117,[1]DatosLineas!$B$2:$H$500,2,FALSE),"")</f>
        <v>0</v>
      </c>
      <c r="F117" s="11">
        <f>IFERROR(VLOOKUP($C117,[1]DatosLineas!$B$2:$H$500,3,FALSE),"")</f>
        <v>0</v>
      </c>
      <c r="G117" s="11">
        <f>IFERROR(VLOOKUP($C117,[1]DatosLineas!$B$2:$H$500,4,FALSE),"")</f>
        <v>0</v>
      </c>
      <c r="H117" s="11">
        <f>IFERROR(VLOOKUP($C117,[1]DatosLineas!$B$2:$H$500,5,FALSE),"")</f>
        <v>0</v>
      </c>
      <c r="I117" s="11">
        <f>IFERROR(VLOOKUP($C117,[1]DatosLineas!$B$2:$H$500,6,FALSE),"")</f>
        <v>0</v>
      </c>
      <c r="J117" s="11">
        <f>IFERROR(VLOOKUP($C117,[1]DatosLineas!$B$2:$H$500,7,FALSE),"")</f>
        <v>0</v>
      </c>
      <c r="K117" s="11">
        <f>SUM(E117:J117)</f>
        <v>0</v>
      </c>
      <c r="L117" s="12" t="str">
        <f>IFERROR(AVERAGEIF(E117:J117,"&gt;0"),"")</f>
        <v/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8">
        <f t="shared" si="1"/>
        <v>115</v>
      </c>
      <c r="B118" s="9" t="s">
        <v>128</v>
      </c>
      <c r="C118" s="10" t="str">
        <f>IFERROR(VLOOKUP(B118,[1]DatosLineas!$A$2:$B$500,2,FALSE),"")</f>
        <v>Luis Carlos Mejia Ramirez</v>
      </c>
      <c r="D118" s="10" t="str">
        <f>IFERROR(VLOOKUP(C118,'[1]DATOS TORNEO'!$F$4:$G$503,2,FALSE),"")</f>
        <v>SECRETARIA DE CULTURA CIUDADANA</v>
      </c>
      <c r="E118" s="11">
        <f>IFERROR(VLOOKUP($C118,[1]DatosLineas!$B$2:$H$500,2,FALSE),"")</f>
        <v>0</v>
      </c>
      <c r="F118" s="11">
        <f>IFERROR(VLOOKUP($C118,[1]DatosLineas!$B$2:$H$500,3,FALSE),"")</f>
        <v>0</v>
      </c>
      <c r="G118" s="11">
        <f>IFERROR(VLOOKUP($C118,[1]DatosLineas!$B$2:$H$500,4,FALSE),"")</f>
        <v>0</v>
      </c>
      <c r="H118" s="11">
        <f>IFERROR(VLOOKUP($C118,[1]DatosLineas!$B$2:$H$500,5,FALSE),"")</f>
        <v>0</v>
      </c>
      <c r="I118" s="11">
        <f>IFERROR(VLOOKUP($C118,[1]DatosLineas!$B$2:$H$500,6,FALSE),"")</f>
        <v>0</v>
      </c>
      <c r="J118" s="11">
        <f>IFERROR(VLOOKUP($C118,[1]DatosLineas!$B$2:$H$500,7,FALSE),"")</f>
        <v>0</v>
      </c>
      <c r="K118" s="11">
        <f>SUM(E118:J118)</f>
        <v>0</v>
      </c>
      <c r="L118" s="12" t="str">
        <f>IFERROR(AVERAGEIF(E118:J118,"&gt;0"),"")</f>
        <v/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8">
        <f t="shared" si="1"/>
        <v>116</v>
      </c>
      <c r="B119" s="9" t="s">
        <v>129</v>
      </c>
      <c r="C119" s="10" t="str">
        <f>IFERROR(VLOOKUP(B119,[1]DatosLineas!$A$2:$B$500,2,FALSE),"")</f>
        <v>Javier Andres Caro Aristizabal</v>
      </c>
      <c r="D119" s="10" t="str">
        <f>IFERROR(VLOOKUP(C119,'[1]DATOS TORNEO'!$F$4:$G$503,2,FALSE),"")</f>
        <v>SECRETARIA DE EDUCACION</v>
      </c>
      <c r="E119" s="11">
        <f>IFERROR(VLOOKUP($C119,[1]DatosLineas!$B$2:$H$500,2,FALSE),"")</f>
        <v>0</v>
      </c>
      <c r="F119" s="11">
        <f>IFERROR(VLOOKUP($C119,[1]DatosLineas!$B$2:$H$500,3,FALSE),"")</f>
        <v>0</v>
      </c>
      <c r="G119" s="11">
        <f>IFERROR(VLOOKUP($C119,[1]DatosLineas!$B$2:$H$500,4,FALSE),"")</f>
        <v>0</v>
      </c>
      <c r="H119" s="11">
        <f>IFERROR(VLOOKUP($C119,[1]DatosLineas!$B$2:$H$500,5,FALSE),"")</f>
        <v>0</v>
      </c>
      <c r="I119" s="11">
        <f>IFERROR(VLOOKUP($C119,[1]DatosLineas!$B$2:$H$500,6,FALSE),"")</f>
        <v>0</v>
      </c>
      <c r="J119" s="11">
        <f>IFERROR(VLOOKUP($C119,[1]DatosLineas!$B$2:$H$500,7,FALSE),"")</f>
        <v>0</v>
      </c>
      <c r="K119" s="11">
        <f>SUM(E119:J119)</f>
        <v>0</v>
      </c>
      <c r="L119" s="12" t="str">
        <f>IFERROR(AVERAGEIF(E119:J119,"&gt;0"),"")</f>
        <v/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8">
        <f t="shared" si="1"/>
        <v>117</v>
      </c>
      <c r="B120" s="9" t="s">
        <v>130</v>
      </c>
      <c r="C120" s="10" t="str">
        <f>IFERROR(VLOOKUP(B120,[1]DatosLineas!$A$2:$B$500,2,FALSE),"")</f>
        <v>John Jairo Valencia</v>
      </c>
      <c r="D120" s="10" t="str">
        <f>IFERROR(VLOOKUP(C120,'[1]DATOS TORNEO'!$F$4:$G$503,2,FALSE),"")</f>
        <v>SECRETARIA DE EDUCACION</v>
      </c>
      <c r="E120" s="11">
        <f>IFERROR(VLOOKUP($C120,[1]DatosLineas!$B$2:$H$500,2,FALSE),"")</f>
        <v>0</v>
      </c>
      <c r="F120" s="11">
        <f>IFERROR(VLOOKUP($C120,[1]DatosLineas!$B$2:$H$500,3,FALSE),"")</f>
        <v>0</v>
      </c>
      <c r="G120" s="11">
        <f>IFERROR(VLOOKUP($C120,[1]DatosLineas!$B$2:$H$500,4,FALSE),"")</f>
        <v>0</v>
      </c>
      <c r="H120" s="11">
        <f>IFERROR(VLOOKUP($C120,[1]DatosLineas!$B$2:$H$500,5,FALSE),"")</f>
        <v>0</v>
      </c>
      <c r="I120" s="11">
        <f>IFERROR(VLOOKUP($C120,[1]DatosLineas!$B$2:$H$500,6,FALSE),"")</f>
        <v>0</v>
      </c>
      <c r="J120" s="11">
        <f>IFERROR(VLOOKUP($C120,[1]DatosLineas!$B$2:$H$500,7,FALSE),"")</f>
        <v>0</v>
      </c>
      <c r="K120" s="11">
        <f>SUM(E120:J120)</f>
        <v>0</v>
      </c>
      <c r="L120" s="12" t="str">
        <f>IFERROR(AVERAGEIF(E120:J120,"&gt;0"),"")</f>
        <v/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8">
        <f t="shared" si="1"/>
        <v>118</v>
      </c>
      <c r="B121" s="9" t="s">
        <v>131</v>
      </c>
      <c r="C121" s="10" t="str">
        <f>IFERROR(VLOOKUP(B121,[1]DatosLineas!$A$2:$B$500,2,FALSE),"")</f>
        <v>Jose Milagros Echeverry Sepulveda</v>
      </c>
      <c r="D121" s="10" t="str">
        <f>IFERROR(VLOOKUP(C121,'[1]DATOS TORNEO'!$F$4:$G$503,2,FALSE),"")</f>
        <v>SECRETARIA DE EDUCACION</v>
      </c>
      <c r="E121" s="11">
        <f>IFERROR(VLOOKUP($C121,[1]DatosLineas!$B$2:$H$500,2,FALSE),"")</f>
        <v>0</v>
      </c>
      <c r="F121" s="11">
        <f>IFERROR(VLOOKUP($C121,[1]DatosLineas!$B$2:$H$500,3,FALSE),"")</f>
        <v>0</v>
      </c>
      <c r="G121" s="11">
        <f>IFERROR(VLOOKUP($C121,[1]DatosLineas!$B$2:$H$500,4,FALSE),"")</f>
        <v>0</v>
      </c>
      <c r="H121" s="11">
        <f>IFERROR(VLOOKUP($C121,[1]DatosLineas!$B$2:$H$500,5,FALSE),"")</f>
        <v>0</v>
      </c>
      <c r="I121" s="11">
        <f>IFERROR(VLOOKUP($C121,[1]DatosLineas!$B$2:$H$500,6,FALSE),"")</f>
        <v>0</v>
      </c>
      <c r="J121" s="11">
        <f>IFERROR(VLOOKUP($C121,[1]DatosLineas!$B$2:$H$500,7,FALSE),"")</f>
        <v>0</v>
      </c>
      <c r="K121" s="11">
        <f>SUM(E121:J121)</f>
        <v>0</v>
      </c>
      <c r="L121" s="12" t="str">
        <f>IFERROR(AVERAGEIF(E121:J121,"&gt;0"),"")</f>
        <v/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8">
        <f t="shared" si="1"/>
        <v>119</v>
      </c>
      <c r="B122" s="9" t="s">
        <v>132</v>
      </c>
      <c r="C122" s="10" t="str">
        <f>IFERROR(VLOOKUP(B122,[1]DatosLineas!$A$2:$B$500,2,FALSE),"")</f>
        <v>Ruben Dario Giraldo Cano</v>
      </c>
      <c r="D122" s="10" t="str">
        <f>IFERROR(VLOOKUP(C122,'[1]DATOS TORNEO'!$F$4:$G$503,2,FALSE),"")</f>
        <v>SECRETARIA DE EDUCACION</v>
      </c>
      <c r="E122" s="11">
        <f>IFERROR(VLOOKUP($C122,[1]DatosLineas!$B$2:$H$500,2,FALSE),"")</f>
        <v>0</v>
      </c>
      <c r="F122" s="11">
        <f>IFERROR(VLOOKUP($C122,[1]DatosLineas!$B$2:$H$500,3,FALSE),"")</f>
        <v>0</v>
      </c>
      <c r="G122" s="11">
        <f>IFERROR(VLOOKUP($C122,[1]DatosLineas!$B$2:$H$500,4,FALSE),"")</f>
        <v>0</v>
      </c>
      <c r="H122" s="11">
        <f>IFERROR(VLOOKUP($C122,[1]DatosLineas!$B$2:$H$500,5,FALSE),"")</f>
        <v>0</v>
      </c>
      <c r="I122" s="11">
        <f>IFERROR(VLOOKUP($C122,[1]DatosLineas!$B$2:$H$500,6,FALSE),"")</f>
        <v>0</v>
      </c>
      <c r="J122" s="11">
        <f>IFERROR(VLOOKUP($C122,[1]DatosLineas!$B$2:$H$500,7,FALSE),"")</f>
        <v>0</v>
      </c>
      <c r="K122" s="11">
        <f>SUM(E122:J122)</f>
        <v>0</v>
      </c>
      <c r="L122" s="12" t="str">
        <f>IFERROR(AVERAGEIF(E122:J122,"&gt;0"),"")</f>
        <v/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8">
        <f t="shared" si="1"/>
        <v>120</v>
      </c>
      <c r="B123" s="9" t="s">
        <v>133</v>
      </c>
      <c r="C123" s="10" t="str">
        <f>IFERROR(VLOOKUP(B123,[1]DatosLineas!$A$2:$B$500,2,FALSE),"")</f>
        <v>Jose Ivan Martinez Carvajal</v>
      </c>
      <c r="D123" s="10" t="str">
        <f>IFERROR(VLOOKUP(C123,'[1]DATOS TORNEO'!$F$4:$G$503,2,FALSE),"")</f>
        <v>SECRETARIA DE GESTION HUMANA Y SERVICIO A LA CIUDADANIA</v>
      </c>
      <c r="E123" s="11">
        <f>IFERROR(VLOOKUP($C123,[1]DatosLineas!$B$2:$H$500,2,FALSE),"")</f>
        <v>0</v>
      </c>
      <c r="F123" s="11">
        <f>IFERROR(VLOOKUP($C123,[1]DatosLineas!$B$2:$H$500,3,FALSE),"")</f>
        <v>0</v>
      </c>
      <c r="G123" s="11">
        <f>IFERROR(VLOOKUP($C123,[1]DatosLineas!$B$2:$H$500,4,FALSE),"")</f>
        <v>0</v>
      </c>
      <c r="H123" s="11">
        <f>IFERROR(VLOOKUP($C123,[1]DatosLineas!$B$2:$H$500,5,FALSE),"")</f>
        <v>0</v>
      </c>
      <c r="I123" s="11">
        <f>IFERROR(VLOOKUP($C123,[1]DatosLineas!$B$2:$H$500,6,FALSE),"")</f>
        <v>0</v>
      </c>
      <c r="J123" s="11">
        <f>IFERROR(VLOOKUP($C123,[1]DatosLineas!$B$2:$H$500,7,FALSE),"")</f>
        <v>0</v>
      </c>
      <c r="K123" s="11">
        <f>SUM(E123:J123)</f>
        <v>0</v>
      </c>
      <c r="L123" s="12" t="str">
        <f>IFERROR(AVERAGEIF(E123:J123,"&gt;0"),"")</f>
        <v/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8">
        <f t="shared" si="1"/>
        <v>121</v>
      </c>
      <c r="B124" s="9" t="s">
        <v>134</v>
      </c>
      <c r="C124" s="10" t="str">
        <f>IFERROR(VLOOKUP(B124,[1]DatosLineas!$A$2:$B$500,2,FALSE),"")</f>
        <v>Geovanny Andres Gomez Jaramillo</v>
      </c>
      <c r="D124" s="10" t="str">
        <f>IFERROR(VLOOKUP(C124,'[1]DATOS TORNEO'!$F$4:$G$503,2,FALSE),"")</f>
        <v>SECRETARIA DE GESTION Y CONTROL TERRITORIAL</v>
      </c>
      <c r="E124" s="11">
        <f>IFERROR(VLOOKUP($C124,[1]DatosLineas!$B$2:$H$500,2,FALSE),"")</f>
        <v>0</v>
      </c>
      <c r="F124" s="11">
        <f>IFERROR(VLOOKUP($C124,[1]DatosLineas!$B$2:$H$500,3,FALSE),"")</f>
        <v>0</v>
      </c>
      <c r="G124" s="11">
        <f>IFERROR(VLOOKUP($C124,[1]DatosLineas!$B$2:$H$500,4,FALSE),"")</f>
        <v>0</v>
      </c>
      <c r="H124" s="11">
        <f>IFERROR(VLOOKUP($C124,[1]DatosLineas!$B$2:$H$500,5,FALSE),"")</f>
        <v>0</v>
      </c>
      <c r="I124" s="11">
        <f>IFERROR(VLOOKUP($C124,[1]DatosLineas!$B$2:$H$500,6,FALSE),"")</f>
        <v>0</v>
      </c>
      <c r="J124" s="11">
        <f>IFERROR(VLOOKUP($C124,[1]DatosLineas!$B$2:$H$500,7,FALSE),"")</f>
        <v>0</v>
      </c>
      <c r="K124" s="11">
        <f>SUM(E124:J124)</f>
        <v>0</v>
      </c>
      <c r="L124" s="12" t="str">
        <f>IFERROR(AVERAGEIF(E124:J124,"&gt;0"),"")</f>
        <v/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8">
        <f t="shared" si="1"/>
        <v>122</v>
      </c>
      <c r="B125" s="9" t="s">
        <v>135</v>
      </c>
      <c r="C125" s="10" t="str">
        <f>IFERROR(VLOOKUP(B125,[1]DatosLineas!$A$2:$B$500,2,FALSE),"")</f>
        <v>Ivan Mauricio Salazar Echeverry</v>
      </c>
      <c r="D125" s="10" t="str">
        <f>IFERROR(VLOOKUP(C125,'[1]DATOS TORNEO'!$F$4:$G$503,2,FALSE),"")</f>
        <v>SECRETARIA DE GESTION Y CONTROL TERRITORIAL</v>
      </c>
      <c r="E125" s="11">
        <f>IFERROR(VLOOKUP($C125,[1]DatosLineas!$B$2:$H$500,2,FALSE),"")</f>
        <v>0</v>
      </c>
      <c r="F125" s="11">
        <f>IFERROR(VLOOKUP($C125,[1]DatosLineas!$B$2:$H$500,3,FALSE),"")</f>
        <v>0</v>
      </c>
      <c r="G125" s="11">
        <f>IFERROR(VLOOKUP($C125,[1]DatosLineas!$B$2:$H$500,4,FALSE),"")</f>
        <v>0</v>
      </c>
      <c r="H125" s="11">
        <f>IFERROR(VLOOKUP($C125,[1]DatosLineas!$B$2:$H$500,5,FALSE),"")</f>
        <v>0</v>
      </c>
      <c r="I125" s="11">
        <f>IFERROR(VLOOKUP($C125,[1]DatosLineas!$B$2:$H$500,6,FALSE),"")</f>
        <v>0</v>
      </c>
      <c r="J125" s="11">
        <f>IFERROR(VLOOKUP($C125,[1]DatosLineas!$B$2:$H$500,7,FALSE),"")</f>
        <v>0</v>
      </c>
      <c r="K125" s="11">
        <f>SUM(E125:J125)</f>
        <v>0</v>
      </c>
      <c r="L125" s="12" t="str">
        <f>IFERROR(AVERAGEIF(E125:J125,"&gt;0"),"")</f>
        <v/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8">
        <f t="shared" si="1"/>
        <v>123</v>
      </c>
      <c r="B126" s="9" t="s">
        <v>136</v>
      </c>
      <c r="C126" s="10" t="str">
        <f>IFERROR(VLOOKUP(B126,[1]DatosLineas!$A$2:$B$500,2,FALSE),"")</f>
        <v>Diego Alfonso Munoz Munoz</v>
      </c>
      <c r="D126" s="10" t="str">
        <f>IFERROR(VLOOKUP(C126,'[1]DATOS TORNEO'!$F$4:$G$503,2,FALSE),"")</f>
        <v>SECRETARIA DE INFRAESTRUCTURA FISICA</v>
      </c>
      <c r="E126" s="11">
        <f>IFERROR(VLOOKUP($C126,[1]DatosLineas!$B$2:$H$500,2,FALSE),"")</f>
        <v>0</v>
      </c>
      <c r="F126" s="11">
        <f>IFERROR(VLOOKUP($C126,[1]DatosLineas!$B$2:$H$500,3,FALSE),"")</f>
        <v>0</v>
      </c>
      <c r="G126" s="11">
        <f>IFERROR(VLOOKUP($C126,[1]DatosLineas!$B$2:$H$500,4,FALSE),"")</f>
        <v>0</v>
      </c>
      <c r="H126" s="11">
        <f>IFERROR(VLOOKUP($C126,[1]DatosLineas!$B$2:$H$500,5,FALSE),"")</f>
        <v>0</v>
      </c>
      <c r="I126" s="11">
        <f>IFERROR(VLOOKUP($C126,[1]DatosLineas!$B$2:$H$500,6,FALSE),"")</f>
        <v>0</v>
      </c>
      <c r="J126" s="11">
        <f>IFERROR(VLOOKUP($C126,[1]DatosLineas!$B$2:$H$500,7,FALSE),"")</f>
        <v>0</v>
      </c>
      <c r="K126" s="11">
        <f>SUM(E126:J126)</f>
        <v>0</v>
      </c>
      <c r="L126" s="12" t="str">
        <f>IFERROR(AVERAGEIF(E126:J126,"&gt;0"),"")</f>
        <v/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8">
        <f t="shared" si="1"/>
        <v>124</v>
      </c>
      <c r="B127" s="9" t="s">
        <v>137</v>
      </c>
      <c r="C127" s="10" t="str">
        <f>IFERROR(VLOOKUP(B127,[1]DatosLineas!$A$2:$B$500,2,FALSE),"")</f>
        <v>Efren Eugenio Valencia Martinez</v>
      </c>
      <c r="D127" s="10" t="str">
        <f>IFERROR(VLOOKUP(C127,'[1]DATOS TORNEO'!$F$4:$G$503,2,FALSE),"")</f>
        <v>SECRETARIA DE INFRAESTRUCTURA FISICA</v>
      </c>
      <c r="E127" s="11">
        <f>IFERROR(VLOOKUP($C127,[1]DatosLineas!$B$2:$H$500,2,FALSE),"")</f>
        <v>0</v>
      </c>
      <c r="F127" s="11">
        <f>IFERROR(VLOOKUP($C127,[1]DatosLineas!$B$2:$H$500,3,FALSE),"")</f>
        <v>0</v>
      </c>
      <c r="G127" s="11">
        <f>IFERROR(VLOOKUP($C127,[1]DatosLineas!$B$2:$H$500,4,FALSE),"")</f>
        <v>0</v>
      </c>
      <c r="H127" s="11">
        <f>IFERROR(VLOOKUP($C127,[1]DatosLineas!$B$2:$H$500,5,FALSE),"")</f>
        <v>0</v>
      </c>
      <c r="I127" s="11">
        <f>IFERROR(VLOOKUP($C127,[1]DatosLineas!$B$2:$H$500,6,FALSE),"")</f>
        <v>0</v>
      </c>
      <c r="J127" s="11">
        <f>IFERROR(VLOOKUP($C127,[1]DatosLineas!$B$2:$H$500,7,FALSE),"")</f>
        <v>0</v>
      </c>
      <c r="K127" s="11">
        <f>SUM(E127:J127)</f>
        <v>0</v>
      </c>
      <c r="L127" s="12" t="str">
        <f>IFERROR(AVERAGEIF(E127:J127,"&gt;0"),"")</f>
        <v/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8">
        <f t="shared" si="1"/>
        <v>125</v>
      </c>
      <c r="B128" s="9" t="s">
        <v>138</v>
      </c>
      <c r="C128" s="10" t="str">
        <f>IFERROR(VLOOKUP(B128,[1]DatosLineas!$A$2:$B$500,2,FALSE),"")</f>
        <v>Ernesto Carrillo Torres</v>
      </c>
      <c r="D128" s="10" t="str">
        <f>IFERROR(VLOOKUP(C128,'[1]DATOS TORNEO'!$F$4:$G$503,2,FALSE),"")</f>
        <v>SECRETARIA DE INFRAESTRUCTURA FISICA</v>
      </c>
      <c r="E128" s="11">
        <f>IFERROR(VLOOKUP($C128,[1]DatosLineas!$B$2:$H$500,2,FALSE),"")</f>
        <v>0</v>
      </c>
      <c r="F128" s="11">
        <f>IFERROR(VLOOKUP($C128,[1]DatosLineas!$B$2:$H$500,3,FALSE),"")</f>
        <v>0</v>
      </c>
      <c r="G128" s="11">
        <f>IFERROR(VLOOKUP($C128,[1]DatosLineas!$B$2:$H$500,4,FALSE),"")</f>
        <v>0</v>
      </c>
      <c r="H128" s="11">
        <f>IFERROR(VLOOKUP($C128,[1]DatosLineas!$B$2:$H$500,5,FALSE),"")</f>
        <v>0</v>
      </c>
      <c r="I128" s="11">
        <f>IFERROR(VLOOKUP($C128,[1]DatosLineas!$B$2:$H$500,6,FALSE),"")</f>
        <v>0</v>
      </c>
      <c r="J128" s="11">
        <f>IFERROR(VLOOKUP($C128,[1]DatosLineas!$B$2:$H$500,7,FALSE),"")</f>
        <v>0</v>
      </c>
      <c r="K128" s="11">
        <f>SUM(E128:J128)</f>
        <v>0</v>
      </c>
      <c r="L128" s="12" t="str">
        <f>IFERROR(AVERAGEIF(E128:J128,"&gt;0"),"")</f>
        <v/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8">
        <f t="shared" si="1"/>
        <v>126</v>
      </c>
      <c r="B129" s="9" t="s">
        <v>139</v>
      </c>
      <c r="C129" s="10" t="str">
        <f>IFERROR(VLOOKUP(B129,[1]DatosLineas!$A$2:$B$500,2,FALSE),"")</f>
        <v>Fabio De Jesus Lopez Munoz</v>
      </c>
      <c r="D129" s="10" t="str">
        <f>IFERROR(VLOOKUP(C129,'[1]DATOS TORNEO'!$F$4:$G$503,2,FALSE),"")</f>
        <v>SECRETARIA DE INFRAESTRUCTURA FISICA</v>
      </c>
      <c r="E129" s="11">
        <f>IFERROR(VLOOKUP($C129,[1]DatosLineas!$B$2:$H$500,2,FALSE),"")</f>
        <v>0</v>
      </c>
      <c r="F129" s="11">
        <f>IFERROR(VLOOKUP($C129,[1]DatosLineas!$B$2:$H$500,3,FALSE),"")</f>
        <v>0</v>
      </c>
      <c r="G129" s="11">
        <f>IFERROR(VLOOKUP($C129,[1]DatosLineas!$B$2:$H$500,4,FALSE),"")</f>
        <v>0</v>
      </c>
      <c r="H129" s="11">
        <f>IFERROR(VLOOKUP($C129,[1]DatosLineas!$B$2:$H$500,5,FALSE),"")</f>
        <v>0</v>
      </c>
      <c r="I129" s="11">
        <f>IFERROR(VLOOKUP($C129,[1]DatosLineas!$B$2:$H$500,6,FALSE),"")</f>
        <v>0</v>
      </c>
      <c r="J129" s="11">
        <f>IFERROR(VLOOKUP($C129,[1]DatosLineas!$B$2:$H$500,7,FALSE),"")</f>
        <v>0</v>
      </c>
      <c r="K129" s="11">
        <f>SUM(E129:J129)</f>
        <v>0</v>
      </c>
      <c r="L129" s="12" t="str">
        <f>IFERROR(AVERAGEIF(E129:J129,"&gt;0"),"")</f>
        <v/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8">
        <f t="shared" si="1"/>
        <v>127</v>
      </c>
      <c r="B130" s="9" t="s">
        <v>140</v>
      </c>
      <c r="C130" s="10" t="str">
        <f>IFERROR(VLOOKUP(B130,[1]DatosLineas!$A$2:$B$500,2,FALSE),"")</f>
        <v>Gabriel Aurelio Zapata Pelaez</v>
      </c>
      <c r="D130" s="10" t="str">
        <f>IFERROR(VLOOKUP(C130,'[1]DATOS TORNEO'!$F$4:$G$503,2,FALSE),"")</f>
        <v>SECRETARIA DE INFRAESTRUCTURA FISICA</v>
      </c>
      <c r="E130" s="11">
        <f>IFERROR(VLOOKUP($C130,[1]DatosLineas!$B$2:$H$500,2,FALSE),"")</f>
        <v>0</v>
      </c>
      <c r="F130" s="11">
        <f>IFERROR(VLOOKUP($C130,[1]DatosLineas!$B$2:$H$500,3,FALSE),"")</f>
        <v>0</v>
      </c>
      <c r="G130" s="11">
        <f>IFERROR(VLOOKUP($C130,[1]DatosLineas!$B$2:$H$500,4,FALSE),"")</f>
        <v>0</v>
      </c>
      <c r="H130" s="11">
        <f>IFERROR(VLOOKUP($C130,[1]DatosLineas!$B$2:$H$500,5,FALSE),"")</f>
        <v>0</v>
      </c>
      <c r="I130" s="11">
        <f>IFERROR(VLOOKUP($C130,[1]DatosLineas!$B$2:$H$500,6,FALSE),"")</f>
        <v>0</v>
      </c>
      <c r="J130" s="11">
        <f>IFERROR(VLOOKUP($C130,[1]DatosLineas!$B$2:$H$500,7,FALSE),"")</f>
        <v>0</v>
      </c>
      <c r="K130" s="11">
        <f>SUM(E130:J130)</f>
        <v>0</v>
      </c>
      <c r="L130" s="12" t="str">
        <f>IFERROR(AVERAGEIF(E130:J130,"&gt;0"),"")</f>
        <v/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8">
        <f t="shared" si="1"/>
        <v>128</v>
      </c>
      <c r="B131" s="9" t="s">
        <v>141</v>
      </c>
      <c r="C131" s="10" t="str">
        <f>IFERROR(VLOOKUP(B131,[1]DatosLineas!$A$2:$B$500,2,FALSE),"")</f>
        <v>Hector Emilio Corrales Agudelo</v>
      </c>
      <c r="D131" s="10" t="str">
        <f>IFERROR(VLOOKUP(C131,'[1]DATOS TORNEO'!$F$4:$G$503,2,FALSE),"")</f>
        <v>SECRETARIA DE INFRAESTRUCTURA FISICA</v>
      </c>
      <c r="E131" s="11">
        <f>IFERROR(VLOOKUP($C131,[1]DatosLineas!$B$2:$H$500,2,FALSE),"")</f>
        <v>0</v>
      </c>
      <c r="F131" s="11">
        <f>IFERROR(VLOOKUP($C131,[1]DatosLineas!$B$2:$H$500,3,FALSE),"")</f>
        <v>0</v>
      </c>
      <c r="G131" s="11">
        <f>IFERROR(VLOOKUP($C131,[1]DatosLineas!$B$2:$H$500,4,FALSE),"")</f>
        <v>0</v>
      </c>
      <c r="H131" s="11">
        <f>IFERROR(VLOOKUP($C131,[1]DatosLineas!$B$2:$H$500,5,FALSE),"")</f>
        <v>0</v>
      </c>
      <c r="I131" s="11">
        <f>IFERROR(VLOOKUP($C131,[1]DatosLineas!$B$2:$H$500,6,FALSE),"")</f>
        <v>0</v>
      </c>
      <c r="J131" s="11">
        <f>IFERROR(VLOOKUP($C131,[1]DatosLineas!$B$2:$H$500,7,FALSE),"")</f>
        <v>0</v>
      </c>
      <c r="K131" s="11">
        <f>SUM(E131:J131)</f>
        <v>0</v>
      </c>
      <c r="L131" s="12" t="str">
        <f>IFERROR(AVERAGEIF(E131:J131,"&gt;0"),"")</f>
        <v/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8">
        <f t="shared" si="1"/>
        <v>129</v>
      </c>
      <c r="B132" s="9" t="s">
        <v>142</v>
      </c>
      <c r="C132" s="10" t="str">
        <f>IFERROR(VLOOKUP(B132,[1]DatosLineas!$A$2:$B$500,2,FALSE),"")</f>
        <v>Jairo Andres Palacio Giraldo</v>
      </c>
      <c r="D132" s="10" t="str">
        <f>IFERROR(VLOOKUP(C132,'[1]DATOS TORNEO'!$F$4:$G$503,2,FALSE),"")</f>
        <v>SECRETARIA DE INFRAESTRUCTURA FISICA</v>
      </c>
      <c r="E132" s="11">
        <f>IFERROR(VLOOKUP($C132,[1]DatosLineas!$B$2:$H$500,2,FALSE),"")</f>
        <v>0</v>
      </c>
      <c r="F132" s="11">
        <f>IFERROR(VLOOKUP($C132,[1]DatosLineas!$B$2:$H$500,3,FALSE),"")</f>
        <v>0</v>
      </c>
      <c r="G132" s="11">
        <f>IFERROR(VLOOKUP($C132,[1]DatosLineas!$B$2:$H$500,4,FALSE),"")</f>
        <v>0</v>
      </c>
      <c r="H132" s="11">
        <f>IFERROR(VLOOKUP($C132,[1]DatosLineas!$B$2:$H$500,5,FALSE),"")</f>
        <v>0</v>
      </c>
      <c r="I132" s="11">
        <f>IFERROR(VLOOKUP($C132,[1]DatosLineas!$B$2:$H$500,6,FALSE),"")</f>
        <v>0</v>
      </c>
      <c r="J132" s="11">
        <f>IFERROR(VLOOKUP($C132,[1]DatosLineas!$B$2:$H$500,7,FALSE),"")</f>
        <v>0</v>
      </c>
      <c r="K132" s="11">
        <f>SUM(E132:J132)</f>
        <v>0</v>
      </c>
      <c r="L132" s="12" t="str">
        <f>IFERROR(AVERAGEIF(E132:J132,"&gt;0"),"")</f>
        <v/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8">
        <f t="shared" si="1"/>
        <v>130</v>
      </c>
      <c r="B133" s="9" t="s">
        <v>143</v>
      </c>
      <c r="C133" s="10" t="str">
        <f>IFERROR(VLOOKUP(B133,[1]DatosLineas!$A$2:$B$500,2,FALSE),"")</f>
        <v>Jose Uriel Villegas Castano</v>
      </c>
      <c r="D133" s="10" t="str">
        <f>IFERROR(VLOOKUP(C133,'[1]DATOS TORNEO'!$F$4:$G$503,2,FALSE),"")</f>
        <v>SECRETARIA DE INFRAESTRUCTURA FISICA</v>
      </c>
      <c r="E133" s="11">
        <f>IFERROR(VLOOKUP($C133,[1]DatosLineas!$B$2:$H$500,2,FALSE),"")</f>
        <v>0</v>
      </c>
      <c r="F133" s="11">
        <f>IFERROR(VLOOKUP($C133,[1]DatosLineas!$B$2:$H$500,3,FALSE),"")</f>
        <v>0</v>
      </c>
      <c r="G133" s="11">
        <f>IFERROR(VLOOKUP($C133,[1]DatosLineas!$B$2:$H$500,4,FALSE),"")</f>
        <v>0</v>
      </c>
      <c r="H133" s="11">
        <f>IFERROR(VLOOKUP($C133,[1]DatosLineas!$B$2:$H$500,5,FALSE),"")</f>
        <v>0</v>
      </c>
      <c r="I133" s="11">
        <f>IFERROR(VLOOKUP($C133,[1]DatosLineas!$B$2:$H$500,6,FALSE),"")</f>
        <v>0</v>
      </c>
      <c r="J133" s="11">
        <f>IFERROR(VLOOKUP($C133,[1]DatosLineas!$B$2:$H$500,7,FALSE),"")</f>
        <v>0</v>
      </c>
      <c r="K133" s="11">
        <f>SUM(E133:J133)</f>
        <v>0</v>
      </c>
      <c r="L133" s="12" t="str">
        <f>IFERROR(AVERAGEIF(E133:J133,"&gt;0"),"")</f>
        <v/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8">
        <f t="shared" ref="A134:A165" si="2">+A133+1</f>
        <v>131</v>
      </c>
      <c r="B134" s="9" t="s">
        <v>144</v>
      </c>
      <c r="C134" s="10" t="str">
        <f>IFERROR(VLOOKUP(B134,[1]DatosLineas!$A$2:$B$500,2,FALSE),"")</f>
        <v>Juan Fernando Ramirez Rodriguez</v>
      </c>
      <c r="D134" s="10" t="str">
        <f>IFERROR(VLOOKUP(C134,'[1]DATOS TORNEO'!$F$4:$G$503,2,FALSE),"")</f>
        <v>SECRETARIA DE INFRAESTRUCTURA FISICA</v>
      </c>
      <c r="E134" s="11">
        <f>IFERROR(VLOOKUP($C134,[1]DatosLineas!$B$2:$H$500,2,FALSE),"")</f>
        <v>0</v>
      </c>
      <c r="F134" s="11">
        <f>IFERROR(VLOOKUP($C134,[1]DatosLineas!$B$2:$H$500,3,FALSE),"")</f>
        <v>0</v>
      </c>
      <c r="G134" s="11">
        <f>IFERROR(VLOOKUP($C134,[1]DatosLineas!$B$2:$H$500,4,FALSE),"")</f>
        <v>0</v>
      </c>
      <c r="H134" s="11">
        <f>IFERROR(VLOOKUP($C134,[1]DatosLineas!$B$2:$H$500,5,FALSE),"")</f>
        <v>0</v>
      </c>
      <c r="I134" s="11">
        <f>IFERROR(VLOOKUP($C134,[1]DatosLineas!$B$2:$H$500,6,FALSE),"")</f>
        <v>0</v>
      </c>
      <c r="J134" s="11">
        <f>IFERROR(VLOOKUP($C134,[1]DatosLineas!$B$2:$H$500,7,FALSE),"")</f>
        <v>0</v>
      </c>
      <c r="K134" s="11">
        <f>SUM(E134:J134)</f>
        <v>0</v>
      </c>
      <c r="L134" s="12" t="str">
        <f>IFERROR(AVERAGEIF(E134:J134,"&gt;0"),"")</f>
        <v/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8">
        <f t="shared" si="2"/>
        <v>132</v>
      </c>
      <c r="B135" s="9" t="s">
        <v>145</v>
      </c>
      <c r="C135" s="10" t="str">
        <f>IFERROR(VLOOKUP(B135,[1]DatosLineas!$A$2:$B$500,2,FALSE),"")</f>
        <v>Luis Alberto Soto Gallo</v>
      </c>
      <c r="D135" s="10" t="str">
        <f>IFERROR(VLOOKUP(C135,'[1]DATOS TORNEO'!$F$4:$G$503,2,FALSE),"")</f>
        <v>SECRETARIA DE INFRAESTRUCTURA FISICA</v>
      </c>
      <c r="E135" s="11">
        <f>IFERROR(VLOOKUP($C135,[1]DatosLineas!$B$2:$H$500,2,FALSE),"")</f>
        <v>0</v>
      </c>
      <c r="F135" s="11">
        <f>IFERROR(VLOOKUP($C135,[1]DatosLineas!$B$2:$H$500,3,FALSE),"")</f>
        <v>0</v>
      </c>
      <c r="G135" s="11">
        <f>IFERROR(VLOOKUP($C135,[1]DatosLineas!$B$2:$H$500,4,FALSE),"")</f>
        <v>0</v>
      </c>
      <c r="H135" s="11">
        <f>IFERROR(VLOOKUP($C135,[1]DatosLineas!$B$2:$H$500,5,FALSE),"")</f>
        <v>0</v>
      </c>
      <c r="I135" s="11">
        <f>IFERROR(VLOOKUP($C135,[1]DatosLineas!$B$2:$H$500,6,FALSE),"")</f>
        <v>0</v>
      </c>
      <c r="J135" s="11">
        <f>IFERROR(VLOOKUP($C135,[1]DatosLineas!$B$2:$H$500,7,FALSE),"")</f>
        <v>0</v>
      </c>
      <c r="K135" s="11">
        <f>SUM(E135:J135)</f>
        <v>0</v>
      </c>
      <c r="L135" s="12" t="str">
        <f>IFERROR(AVERAGEIF(E135:J135,"&gt;0"),"")</f>
        <v/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8">
        <f t="shared" si="2"/>
        <v>133</v>
      </c>
      <c r="B136" s="9" t="s">
        <v>146</v>
      </c>
      <c r="C136" s="10" t="str">
        <f>IFERROR(VLOOKUP(B136,[1]DatosLineas!$A$2:$B$500,2,FALSE),"")</f>
        <v>Luis Alex Acosta Torres</v>
      </c>
      <c r="D136" s="10" t="str">
        <f>IFERROR(VLOOKUP(C136,'[1]DATOS TORNEO'!$F$4:$G$503,2,FALSE),"")</f>
        <v>SECRETARIA DE INFRAESTRUCTURA FISICA</v>
      </c>
      <c r="E136" s="11">
        <f>IFERROR(VLOOKUP($C136,[1]DatosLineas!$B$2:$H$500,2,FALSE),"")</f>
        <v>0</v>
      </c>
      <c r="F136" s="11">
        <f>IFERROR(VLOOKUP($C136,[1]DatosLineas!$B$2:$H$500,3,FALSE),"")</f>
        <v>0</v>
      </c>
      <c r="G136" s="11">
        <f>IFERROR(VLOOKUP($C136,[1]DatosLineas!$B$2:$H$500,4,FALSE),"")</f>
        <v>0</v>
      </c>
      <c r="H136" s="11">
        <f>IFERROR(VLOOKUP($C136,[1]DatosLineas!$B$2:$H$500,5,FALSE),"")</f>
        <v>0</v>
      </c>
      <c r="I136" s="11">
        <f>IFERROR(VLOOKUP($C136,[1]DatosLineas!$B$2:$H$500,6,FALSE),"")</f>
        <v>0</v>
      </c>
      <c r="J136" s="11">
        <f>IFERROR(VLOOKUP($C136,[1]DatosLineas!$B$2:$H$500,7,FALSE),"")</f>
        <v>0</v>
      </c>
      <c r="K136" s="11">
        <f>SUM(E136:J136)</f>
        <v>0</v>
      </c>
      <c r="L136" s="12" t="str">
        <f>IFERROR(AVERAGEIF(E136:J136,"&gt;0"),"")</f>
        <v/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8">
        <f t="shared" si="2"/>
        <v>134</v>
      </c>
      <c r="B137" s="9" t="s">
        <v>147</v>
      </c>
      <c r="C137" s="10" t="str">
        <f>IFERROR(VLOOKUP(B137,[1]DatosLineas!$A$2:$B$500,2,FALSE),"")</f>
        <v>Luis Ovidio Ruiz Torres</v>
      </c>
      <c r="D137" s="10" t="str">
        <f>IFERROR(VLOOKUP(C137,'[1]DATOS TORNEO'!$F$4:$G$503,2,FALSE),"")</f>
        <v>SECRETARIA DE INFRAESTRUCTURA FISICA</v>
      </c>
      <c r="E137" s="11">
        <f>IFERROR(VLOOKUP($C137,[1]DatosLineas!$B$2:$H$500,2,FALSE),"")</f>
        <v>0</v>
      </c>
      <c r="F137" s="11">
        <f>IFERROR(VLOOKUP($C137,[1]DatosLineas!$B$2:$H$500,3,FALSE),"")</f>
        <v>0</v>
      </c>
      <c r="G137" s="11">
        <f>IFERROR(VLOOKUP($C137,[1]DatosLineas!$B$2:$H$500,4,FALSE),"")</f>
        <v>0</v>
      </c>
      <c r="H137" s="11">
        <f>IFERROR(VLOOKUP($C137,[1]DatosLineas!$B$2:$H$500,5,FALSE),"")</f>
        <v>0</v>
      </c>
      <c r="I137" s="11">
        <f>IFERROR(VLOOKUP($C137,[1]DatosLineas!$B$2:$H$500,6,FALSE),"")</f>
        <v>0</v>
      </c>
      <c r="J137" s="11">
        <f>IFERROR(VLOOKUP($C137,[1]DatosLineas!$B$2:$H$500,7,FALSE),"")</f>
        <v>0</v>
      </c>
      <c r="K137" s="11">
        <f>SUM(E137:J137)</f>
        <v>0</v>
      </c>
      <c r="L137" s="12" t="str">
        <f>IFERROR(AVERAGEIF(E137:J137,"&gt;0"),"")</f>
        <v/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8">
        <f t="shared" si="2"/>
        <v>135</v>
      </c>
      <c r="B138" s="9" t="s">
        <v>148</v>
      </c>
      <c r="C138" s="10" t="str">
        <f>IFERROR(VLOOKUP(B138,[1]DatosLineas!$A$2:$B$500,2,FALSE),"")</f>
        <v>Oscar Omar Montoya Echeverri</v>
      </c>
      <c r="D138" s="10" t="str">
        <f>IFERROR(VLOOKUP(C138,'[1]DATOS TORNEO'!$F$4:$G$503,2,FALSE),"")</f>
        <v>SECRETARIA DE INFRAESTRUCTURA FISICA</v>
      </c>
      <c r="E138" s="11">
        <f>IFERROR(VLOOKUP($C138,[1]DatosLineas!$B$2:$H$500,2,FALSE),"")</f>
        <v>0</v>
      </c>
      <c r="F138" s="11">
        <f>IFERROR(VLOOKUP($C138,[1]DatosLineas!$B$2:$H$500,3,FALSE),"")</f>
        <v>0</v>
      </c>
      <c r="G138" s="11">
        <f>IFERROR(VLOOKUP($C138,[1]DatosLineas!$B$2:$H$500,4,FALSE),"")</f>
        <v>0</v>
      </c>
      <c r="H138" s="11">
        <f>IFERROR(VLOOKUP($C138,[1]DatosLineas!$B$2:$H$500,5,FALSE),"")</f>
        <v>0</v>
      </c>
      <c r="I138" s="11">
        <f>IFERROR(VLOOKUP($C138,[1]DatosLineas!$B$2:$H$500,6,FALSE),"")</f>
        <v>0</v>
      </c>
      <c r="J138" s="11">
        <f>IFERROR(VLOOKUP($C138,[1]DatosLineas!$B$2:$H$500,7,FALSE),"")</f>
        <v>0</v>
      </c>
      <c r="K138" s="11">
        <f>SUM(E138:J138)</f>
        <v>0</v>
      </c>
      <c r="L138" s="12" t="str">
        <f>IFERROR(AVERAGEIF(E138:J138,"&gt;0"),"")</f>
        <v/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8">
        <f t="shared" si="2"/>
        <v>136</v>
      </c>
      <c r="B139" s="9" t="s">
        <v>149</v>
      </c>
      <c r="C139" s="10" t="str">
        <f>IFERROR(VLOOKUP(B139,[1]DatosLineas!$A$2:$B$500,2,FALSE),"")</f>
        <v>Walter De Jesus Escobar Velez</v>
      </c>
      <c r="D139" s="10" t="str">
        <f>IFERROR(VLOOKUP(C139,'[1]DATOS TORNEO'!$F$4:$G$503,2,FALSE),"")</f>
        <v>SECRETARIA DE LAS MUJERES</v>
      </c>
      <c r="E139" s="11">
        <f>IFERROR(VLOOKUP($C139,[1]DatosLineas!$B$2:$H$500,2,FALSE),"")</f>
        <v>0</v>
      </c>
      <c r="F139" s="11">
        <f>IFERROR(VLOOKUP($C139,[1]DatosLineas!$B$2:$H$500,3,FALSE),"")</f>
        <v>0</v>
      </c>
      <c r="G139" s="11">
        <f>IFERROR(VLOOKUP($C139,[1]DatosLineas!$B$2:$H$500,4,FALSE),"")</f>
        <v>0</v>
      </c>
      <c r="H139" s="11">
        <f>IFERROR(VLOOKUP($C139,[1]DatosLineas!$B$2:$H$500,5,FALSE),"")</f>
        <v>0</v>
      </c>
      <c r="I139" s="11">
        <f>IFERROR(VLOOKUP($C139,[1]DatosLineas!$B$2:$H$500,6,FALSE),"")</f>
        <v>0</v>
      </c>
      <c r="J139" s="11">
        <f>IFERROR(VLOOKUP($C139,[1]DatosLineas!$B$2:$H$500,7,FALSE),"")</f>
        <v>0</v>
      </c>
      <c r="K139" s="11">
        <f>SUM(E139:J139)</f>
        <v>0</v>
      </c>
      <c r="L139" s="12" t="str">
        <f>IFERROR(AVERAGEIF(E139:J139,"&gt;0"),"")</f>
        <v/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8">
        <f t="shared" si="2"/>
        <v>137</v>
      </c>
      <c r="B140" s="9" t="s">
        <v>150</v>
      </c>
      <c r="C140" s="10" t="str">
        <f>IFERROR(VLOOKUP(B140,[1]DatosLineas!$A$2:$B$500,2,FALSE),"")</f>
        <v>Alcibiades Osorio Pineda</v>
      </c>
      <c r="D140" s="10" t="str">
        <f>IFERROR(VLOOKUP(C140,'[1]DATOS TORNEO'!$F$4:$G$503,2,FALSE),"")</f>
        <v>SECRETARIA DE MOVILIDAD</v>
      </c>
      <c r="E140" s="11">
        <f>IFERROR(VLOOKUP($C140,[1]DatosLineas!$B$2:$H$500,2,FALSE),"")</f>
        <v>0</v>
      </c>
      <c r="F140" s="11">
        <f>IFERROR(VLOOKUP($C140,[1]DatosLineas!$B$2:$H$500,3,FALSE),"")</f>
        <v>0</v>
      </c>
      <c r="G140" s="11">
        <f>IFERROR(VLOOKUP($C140,[1]DatosLineas!$B$2:$H$500,4,FALSE),"")</f>
        <v>0</v>
      </c>
      <c r="H140" s="11">
        <f>IFERROR(VLOOKUP($C140,[1]DatosLineas!$B$2:$H$500,5,FALSE),"")</f>
        <v>0</v>
      </c>
      <c r="I140" s="11">
        <f>IFERROR(VLOOKUP($C140,[1]DatosLineas!$B$2:$H$500,6,FALSE),"")</f>
        <v>0</v>
      </c>
      <c r="J140" s="11">
        <f>IFERROR(VLOOKUP($C140,[1]DatosLineas!$B$2:$H$500,7,FALSE),"")</f>
        <v>0</v>
      </c>
      <c r="K140" s="11">
        <f>SUM(E140:J140)</f>
        <v>0</v>
      </c>
      <c r="L140" s="12" t="str">
        <f>IFERROR(AVERAGEIF(E140:J140,"&gt;0"),"")</f>
        <v/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8">
        <f t="shared" si="2"/>
        <v>138</v>
      </c>
      <c r="B141" s="9" t="s">
        <v>151</v>
      </c>
      <c r="C141" s="10" t="str">
        <f>IFERROR(VLOOKUP(B141,[1]DatosLineas!$A$2:$B$500,2,FALSE),"")</f>
        <v>Andres Eduardo Muñoz Marin</v>
      </c>
      <c r="D141" s="10" t="str">
        <f>IFERROR(VLOOKUP(C141,'[1]DATOS TORNEO'!$F$4:$G$503,2,FALSE),"")</f>
        <v>SECRETARIA DE MOVILIDAD</v>
      </c>
      <c r="E141" s="11">
        <f>IFERROR(VLOOKUP($C141,[1]DatosLineas!$B$2:$H$500,2,FALSE),"")</f>
        <v>0</v>
      </c>
      <c r="F141" s="11">
        <f>IFERROR(VLOOKUP($C141,[1]DatosLineas!$B$2:$H$500,3,FALSE),"")</f>
        <v>0</v>
      </c>
      <c r="G141" s="11">
        <f>IFERROR(VLOOKUP($C141,[1]DatosLineas!$B$2:$H$500,4,FALSE),"")</f>
        <v>0</v>
      </c>
      <c r="H141" s="11">
        <f>IFERROR(VLOOKUP($C141,[1]DatosLineas!$B$2:$H$500,5,FALSE),"")</f>
        <v>0</v>
      </c>
      <c r="I141" s="11">
        <f>IFERROR(VLOOKUP($C141,[1]DatosLineas!$B$2:$H$500,6,FALSE),"")</f>
        <v>0</v>
      </c>
      <c r="J141" s="11">
        <f>IFERROR(VLOOKUP($C141,[1]DatosLineas!$B$2:$H$500,7,FALSE),"")</f>
        <v>0</v>
      </c>
      <c r="K141" s="11">
        <f>SUM(E141:J141)</f>
        <v>0</v>
      </c>
      <c r="L141" s="12" t="str">
        <f>IFERROR(AVERAGEIF(E141:J141,"&gt;0"),"")</f>
        <v/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8">
        <f t="shared" si="2"/>
        <v>139</v>
      </c>
      <c r="B142" s="9" t="s">
        <v>152</v>
      </c>
      <c r="C142" s="10" t="str">
        <f>IFERROR(VLOOKUP(B142,[1]DatosLineas!$A$2:$B$500,2,FALSE),"")</f>
        <v>Bayron Trujillo Garcia</v>
      </c>
      <c r="D142" s="10" t="str">
        <f>IFERROR(VLOOKUP(C142,'[1]DATOS TORNEO'!$F$4:$G$503,2,FALSE),"")</f>
        <v>SECRETARIA DE MOVILIDAD</v>
      </c>
      <c r="E142" s="11">
        <f>IFERROR(VLOOKUP($C142,[1]DatosLineas!$B$2:$H$500,2,FALSE),"")</f>
        <v>0</v>
      </c>
      <c r="F142" s="11">
        <f>IFERROR(VLOOKUP($C142,[1]DatosLineas!$B$2:$H$500,3,FALSE),"")</f>
        <v>0</v>
      </c>
      <c r="G142" s="11">
        <f>IFERROR(VLOOKUP($C142,[1]DatosLineas!$B$2:$H$500,4,FALSE),"")</f>
        <v>0</v>
      </c>
      <c r="H142" s="11">
        <f>IFERROR(VLOOKUP($C142,[1]DatosLineas!$B$2:$H$500,5,FALSE),"")</f>
        <v>0</v>
      </c>
      <c r="I142" s="11">
        <f>IFERROR(VLOOKUP($C142,[1]DatosLineas!$B$2:$H$500,6,FALSE),"")</f>
        <v>0</v>
      </c>
      <c r="J142" s="11">
        <f>IFERROR(VLOOKUP($C142,[1]DatosLineas!$B$2:$H$500,7,FALSE),"")</f>
        <v>0</v>
      </c>
      <c r="K142" s="11">
        <f>SUM(E142:J142)</f>
        <v>0</v>
      </c>
      <c r="L142" s="12" t="str">
        <f>IFERROR(AVERAGEIF(E142:J142,"&gt;0"),"")</f>
        <v/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8">
        <f t="shared" si="2"/>
        <v>140</v>
      </c>
      <c r="B143" s="9" t="s">
        <v>153</v>
      </c>
      <c r="C143" s="10" t="str">
        <f>IFERROR(VLOOKUP(B143,[1]DatosLineas!$A$2:$B$500,2,FALSE),"")</f>
        <v>Carlos Andres Villa Betancur</v>
      </c>
      <c r="D143" s="10" t="str">
        <f>IFERROR(VLOOKUP(C143,'[1]DATOS TORNEO'!$F$4:$G$503,2,FALSE),"")</f>
        <v>SECRETARIA DE MOVILIDAD</v>
      </c>
      <c r="E143" s="11">
        <f>IFERROR(VLOOKUP($C143,[1]DatosLineas!$B$2:$H$500,2,FALSE),"")</f>
        <v>0</v>
      </c>
      <c r="F143" s="11">
        <f>IFERROR(VLOOKUP($C143,[1]DatosLineas!$B$2:$H$500,3,FALSE),"")</f>
        <v>0</v>
      </c>
      <c r="G143" s="11">
        <f>IFERROR(VLOOKUP($C143,[1]DatosLineas!$B$2:$H$500,4,FALSE),"")</f>
        <v>0</v>
      </c>
      <c r="H143" s="11">
        <f>IFERROR(VLOOKUP($C143,[1]DatosLineas!$B$2:$H$500,5,FALSE),"")</f>
        <v>0</v>
      </c>
      <c r="I143" s="11">
        <f>IFERROR(VLOOKUP($C143,[1]DatosLineas!$B$2:$H$500,6,FALSE),"")</f>
        <v>0</v>
      </c>
      <c r="J143" s="11">
        <f>IFERROR(VLOOKUP($C143,[1]DatosLineas!$B$2:$H$500,7,FALSE),"")</f>
        <v>0</v>
      </c>
      <c r="K143" s="11">
        <f>SUM(E143:J143)</f>
        <v>0</v>
      </c>
      <c r="L143" s="12" t="str">
        <f>IFERROR(AVERAGEIF(E143:J143,"&gt;0"),"")</f>
        <v/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8">
        <f t="shared" si="2"/>
        <v>141</v>
      </c>
      <c r="B144" s="9" t="s">
        <v>154</v>
      </c>
      <c r="C144" s="10" t="str">
        <f>IFERROR(VLOOKUP(B144,[1]DatosLineas!$A$2:$B$500,2,FALSE),"")</f>
        <v>Cristian David Sierra Marin</v>
      </c>
      <c r="D144" s="10" t="str">
        <f>IFERROR(VLOOKUP(C144,'[1]DATOS TORNEO'!$F$4:$G$503,2,FALSE),"")</f>
        <v>SECRETARIA DE MOVILIDAD</v>
      </c>
      <c r="E144" s="11">
        <f>IFERROR(VLOOKUP($C144,[1]DatosLineas!$B$2:$H$500,2,FALSE),"")</f>
        <v>0</v>
      </c>
      <c r="F144" s="11">
        <f>IFERROR(VLOOKUP($C144,[1]DatosLineas!$B$2:$H$500,3,FALSE),"")</f>
        <v>0</v>
      </c>
      <c r="G144" s="11">
        <f>IFERROR(VLOOKUP($C144,[1]DatosLineas!$B$2:$H$500,4,FALSE),"")</f>
        <v>0</v>
      </c>
      <c r="H144" s="11">
        <f>IFERROR(VLOOKUP($C144,[1]DatosLineas!$B$2:$H$500,5,FALSE),"")</f>
        <v>0</v>
      </c>
      <c r="I144" s="11">
        <f>IFERROR(VLOOKUP($C144,[1]DatosLineas!$B$2:$H$500,6,FALSE),"")</f>
        <v>0</v>
      </c>
      <c r="J144" s="11">
        <f>IFERROR(VLOOKUP($C144,[1]DatosLineas!$B$2:$H$500,7,FALSE),"")</f>
        <v>0</v>
      </c>
      <c r="K144" s="11">
        <f>SUM(E144:J144)</f>
        <v>0</v>
      </c>
      <c r="L144" s="12" t="str">
        <f>IFERROR(AVERAGEIF(E144:J144,"&gt;0"),"")</f>
        <v/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8">
        <f t="shared" si="2"/>
        <v>142</v>
      </c>
      <c r="B145" s="9" t="s">
        <v>155</v>
      </c>
      <c r="C145" s="10" t="str">
        <f>IFERROR(VLOOKUP(B145,[1]DatosLineas!$A$2:$B$500,2,FALSE),"")</f>
        <v>Diego Leon Jaramillo Hernandez</v>
      </c>
      <c r="D145" s="10" t="str">
        <f>IFERROR(VLOOKUP(C145,'[1]DATOS TORNEO'!$F$4:$G$503,2,FALSE),"")</f>
        <v>SECRETARIA DE MOVILIDAD</v>
      </c>
      <c r="E145" s="11">
        <f>IFERROR(VLOOKUP($C145,[1]DatosLineas!$B$2:$H$500,2,FALSE),"")</f>
        <v>0</v>
      </c>
      <c r="F145" s="11">
        <f>IFERROR(VLOOKUP($C145,[1]DatosLineas!$B$2:$H$500,3,FALSE),"")</f>
        <v>0</v>
      </c>
      <c r="G145" s="11">
        <f>IFERROR(VLOOKUP($C145,[1]DatosLineas!$B$2:$H$500,4,FALSE),"")</f>
        <v>0</v>
      </c>
      <c r="H145" s="11">
        <f>IFERROR(VLOOKUP($C145,[1]DatosLineas!$B$2:$H$500,5,FALSE),"")</f>
        <v>0</v>
      </c>
      <c r="I145" s="11">
        <f>IFERROR(VLOOKUP($C145,[1]DatosLineas!$B$2:$H$500,6,FALSE),"")</f>
        <v>0</v>
      </c>
      <c r="J145" s="11">
        <f>IFERROR(VLOOKUP($C145,[1]DatosLineas!$B$2:$H$500,7,FALSE),"")</f>
        <v>0</v>
      </c>
      <c r="K145" s="11">
        <f>SUM(E145:J145)</f>
        <v>0</v>
      </c>
      <c r="L145" s="12" t="str">
        <f>IFERROR(AVERAGEIF(E145:J145,"&gt;0"),"")</f>
        <v/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8">
        <f t="shared" si="2"/>
        <v>143</v>
      </c>
      <c r="B146" s="9" t="s">
        <v>156</v>
      </c>
      <c r="C146" s="10" t="str">
        <f>IFERROR(VLOOKUP(B146,[1]DatosLineas!$A$2:$B$500,2,FALSE),"")</f>
        <v>Felix Augusto Rios Granados</v>
      </c>
      <c r="D146" s="10" t="str">
        <f>IFERROR(VLOOKUP(C146,'[1]DATOS TORNEO'!$F$4:$G$503,2,FALSE),"")</f>
        <v>SECRETARIA DE MOVILIDAD</v>
      </c>
      <c r="E146" s="11">
        <f>IFERROR(VLOOKUP($C146,[1]DatosLineas!$B$2:$H$500,2,FALSE),"")</f>
        <v>0</v>
      </c>
      <c r="F146" s="11">
        <f>IFERROR(VLOOKUP($C146,[1]DatosLineas!$B$2:$H$500,3,FALSE),"")</f>
        <v>0</v>
      </c>
      <c r="G146" s="11">
        <f>IFERROR(VLOOKUP($C146,[1]DatosLineas!$B$2:$H$500,4,FALSE),"")</f>
        <v>0</v>
      </c>
      <c r="H146" s="11">
        <f>IFERROR(VLOOKUP($C146,[1]DatosLineas!$B$2:$H$500,5,FALSE),"")</f>
        <v>0</v>
      </c>
      <c r="I146" s="11">
        <f>IFERROR(VLOOKUP($C146,[1]DatosLineas!$B$2:$H$500,6,FALSE),"")</f>
        <v>0</v>
      </c>
      <c r="J146" s="11">
        <f>IFERROR(VLOOKUP($C146,[1]DatosLineas!$B$2:$H$500,7,FALSE),"")</f>
        <v>0</v>
      </c>
      <c r="K146" s="11">
        <f>SUM(E146:J146)</f>
        <v>0</v>
      </c>
      <c r="L146" s="12" t="str">
        <f>IFERROR(AVERAGEIF(E146:J146,"&gt;0"),"")</f>
        <v/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8">
        <f t="shared" si="2"/>
        <v>144</v>
      </c>
      <c r="B147" s="9" t="s">
        <v>157</v>
      </c>
      <c r="C147" s="10" t="str">
        <f>IFERROR(VLOOKUP(B147,[1]DatosLineas!$A$2:$B$500,2,FALSE),"")</f>
        <v>John Gerson Macias Varela</v>
      </c>
      <c r="D147" s="10" t="str">
        <f>IFERROR(VLOOKUP(C147,'[1]DATOS TORNEO'!$F$4:$G$503,2,FALSE),"")</f>
        <v>SECRETARIA DE MOVILIDAD</v>
      </c>
      <c r="E147" s="11">
        <f>IFERROR(VLOOKUP($C147,[1]DatosLineas!$B$2:$H$500,2,FALSE),"")</f>
        <v>0</v>
      </c>
      <c r="F147" s="11">
        <f>IFERROR(VLOOKUP($C147,[1]DatosLineas!$B$2:$H$500,3,FALSE),"")</f>
        <v>0</v>
      </c>
      <c r="G147" s="11">
        <f>IFERROR(VLOOKUP($C147,[1]DatosLineas!$B$2:$H$500,4,FALSE),"")</f>
        <v>0</v>
      </c>
      <c r="H147" s="11">
        <f>IFERROR(VLOOKUP($C147,[1]DatosLineas!$B$2:$H$500,5,FALSE),"")</f>
        <v>0</v>
      </c>
      <c r="I147" s="11">
        <f>IFERROR(VLOOKUP($C147,[1]DatosLineas!$B$2:$H$500,6,FALSE),"")</f>
        <v>0</v>
      </c>
      <c r="J147" s="11">
        <f>IFERROR(VLOOKUP($C147,[1]DatosLineas!$B$2:$H$500,7,FALSE),"")</f>
        <v>0</v>
      </c>
      <c r="K147" s="11">
        <f>SUM(E147:J147)</f>
        <v>0</v>
      </c>
      <c r="L147" s="12" t="str">
        <f>IFERROR(AVERAGEIF(E147:J147,"&gt;0"),"")</f>
        <v/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8">
        <f t="shared" si="2"/>
        <v>145</v>
      </c>
      <c r="B148" s="9" t="s">
        <v>158</v>
      </c>
      <c r="C148" s="10" t="str">
        <f>IFERROR(VLOOKUP(B148,[1]DatosLineas!$A$2:$B$500,2,FALSE),"")</f>
        <v>Jose Fernando Garcia Alvarez</v>
      </c>
      <c r="D148" s="10" t="str">
        <f>IFERROR(VLOOKUP(C148,'[1]DATOS TORNEO'!$F$4:$G$503,2,FALSE),"")</f>
        <v>SECRETARIA DE MOVILIDAD</v>
      </c>
      <c r="E148" s="11">
        <f>IFERROR(VLOOKUP($C148,[1]DatosLineas!$B$2:$H$500,2,FALSE),"")</f>
        <v>0</v>
      </c>
      <c r="F148" s="11">
        <f>IFERROR(VLOOKUP($C148,[1]DatosLineas!$B$2:$H$500,3,FALSE),"")</f>
        <v>0</v>
      </c>
      <c r="G148" s="11">
        <f>IFERROR(VLOOKUP($C148,[1]DatosLineas!$B$2:$H$500,4,FALSE),"")</f>
        <v>0</v>
      </c>
      <c r="H148" s="11">
        <f>IFERROR(VLOOKUP($C148,[1]DatosLineas!$B$2:$H$500,5,FALSE),"")</f>
        <v>0</v>
      </c>
      <c r="I148" s="11">
        <f>IFERROR(VLOOKUP($C148,[1]DatosLineas!$B$2:$H$500,6,FALSE),"")</f>
        <v>0</v>
      </c>
      <c r="J148" s="11">
        <f>IFERROR(VLOOKUP($C148,[1]DatosLineas!$B$2:$H$500,7,FALSE),"")</f>
        <v>0</v>
      </c>
      <c r="K148" s="11">
        <f>SUM(E148:J148)</f>
        <v>0</v>
      </c>
      <c r="L148" s="12" t="str">
        <f>IFERROR(AVERAGEIF(E148:J148,"&gt;0"),"")</f>
        <v/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8">
        <f t="shared" si="2"/>
        <v>146</v>
      </c>
      <c r="B149" s="9" t="s">
        <v>159</v>
      </c>
      <c r="C149" s="10" t="str">
        <f>IFERROR(VLOOKUP(B149,[1]DatosLineas!$A$2:$B$500,2,FALSE),"")</f>
        <v>Juan Camilo Cano Hernandez</v>
      </c>
      <c r="D149" s="10" t="str">
        <f>IFERROR(VLOOKUP(C149,'[1]DATOS TORNEO'!$F$4:$G$503,2,FALSE),"")</f>
        <v>SECRETARIA DE MOVILIDAD</v>
      </c>
      <c r="E149" s="11">
        <f>IFERROR(VLOOKUP($C149,[1]DatosLineas!$B$2:$H$500,2,FALSE),"")</f>
        <v>0</v>
      </c>
      <c r="F149" s="11">
        <f>IFERROR(VLOOKUP($C149,[1]DatosLineas!$B$2:$H$500,3,FALSE),"")</f>
        <v>0</v>
      </c>
      <c r="G149" s="11">
        <f>IFERROR(VLOOKUP($C149,[1]DatosLineas!$B$2:$H$500,4,FALSE),"")</f>
        <v>0</v>
      </c>
      <c r="H149" s="11">
        <f>IFERROR(VLOOKUP($C149,[1]DatosLineas!$B$2:$H$500,5,FALSE),"")</f>
        <v>0</v>
      </c>
      <c r="I149" s="11">
        <f>IFERROR(VLOOKUP($C149,[1]DatosLineas!$B$2:$H$500,6,FALSE),"")</f>
        <v>0</v>
      </c>
      <c r="J149" s="11">
        <f>IFERROR(VLOOKUP($C149,[1]DatosLineas!$B$2:$H$500,7,FALSE),"")</f>
        <v>0</v>
      </c>
      <c r="K149" s="11">
        <f>SUM(E149:J149)</f>
        <v>0</v>
      </c>
      <c r="L149" s="12" t="str">
        <f>IFERROR(AVERAGEIF(E149:J149,"&gt;0"),"")</f>
        <v/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8">
        <f t="shared" si="2"/>
        <v>147</v>
      </c>
      <c r="B150" s="9" t="s">
        <v>160</v>
      </c>
      <c r="C150" s="10" t="str">
        <f>IFERROR(VLOOKUP(B150,[1]DatosLineas!$A$2:$B$500,2,FALSE),"")</f>
        <v>Maicol Arturo Macias Oquendo</v>
      </c>
      <c r="D150" s="10" t="str">
        <f>IFERROR(VLOOKUP(C150,'[1]DATOS TORNEO'!$F$4:$G$503,2,FALSE),"")</f>
        <v>SECRETARIA DE MOVILIDAD</v>
      </c>
      <c r="E150" s="11">
        <f>IFERROR(VLOOKUP($C150,[1]DatosLineas!$B$2:$H$500,2,FALSE),"")</f>
        <v>0</v>
      </c>
      <c r="F150" s="11">
        <f>IFERROR(VLOOKUP($C150,[1]DatosLineas!$B$2:$H$500,3,FALSE),"")</f>
        <v>0</v>
      </c>
      <c r="G150" s="11">
        <f>IFERROR(VLOOKUP($C150,[1]DatosLineas!$B$2:$H$500,4,FALSE),"")</f>
        <v>0</v>
      </c>
      <c r="H150" s="11">
        <f>IFERROR(VLOOKUP($C150,[1]DatosLineas!$B$2:$H$500,5,FALSE),"")</f>
        <v>0</v>
      </c>
      <c r="I150" s="11">
        <f>IFERROR(VLOOKUP($C150,[1]DatosLineas!$B$2:$H$500,6,FALSE),"")</f>
        <v>0</v>
      </c>
      <c r="J150" s="11">
        <f>IFERROR(VLOOKUP($C150,[1]DatosLineas!$B$2:$H$500,7,FALSE),"")</f>
        <v>0</v>
      </c>
      <c r="K150" s="11">
        <f>SUM(E150:J150)</f>
        <v>0</v>
      </c>
      <c r="L150" s="12" t="str">
        <f>IFERROR(AVERAGEIF(E150:J150,"&gt;0"),"")</f>
        <v/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8">
        <f t="shared" si="2"/>
        <v>148</v>
      </c>
      <c r="B151" s="9" t="s">
        <v>161</v>
      </c>
      <c r="C151" s="10" t="str">
        <f>IFERROR(VLOOKUP(B151,[1]DatosLineas!$A$2:$B$500,2,FALSE),"")</f>
        <v>Mauricio Javier Estrada Ceballos</v>
      </c>
      <c r="D151" s="10" t="str">
        <f>IFERROR(VLOOKUP(C151,'[1]DATOS TORNEO'!$F$4:$G$503,2,FALSE),"")</f>
        <v>SECRETARIA DE MOVILIDAD</v>
      </c>
      <c r="E151" s="11">
        <f>IFERROR(VLOOKUP($C151,[1]DatosLineas!$B$2:$H$500,2,FALSE),"")</f>
        <v>0</v>
      </c>
      <c r="F151" s="11">
        <f>IFERROR(VLOOKUP($C151,[1]DatosLineas!$B$2:$H$500,3,FALSE),"")</f>
        <v>0</v>
      </c>
      <c r="G151" s="11">
        <f>IFERROR(VLOOKUP($C151,[1]DatosLineas!$B$2:$H$500,4,FALSE),"")</f>
        <v>0</v>
      </c>
      <c r="H151" s="11">
        <f>IFERROR(VLOOKUP($C151,[1]DatosLineas!$B$2:$H$500,5,FALSE),"")</f>
        <v>0</v>
      </c>
      <c r="I151" s="11">
        <f>IFERROR(VLOOKUP($C151,[1]DatosLineas!$B$2:$H$500,6,FALSE),"")</f>
        <v>0</v>
      </c>
      <c r="J151" s="11">
        <f>IFERROR(VLOOKUP($C151,[1]DatosLineas!$B$2:$H$500,7,FALSE),"")</f>
        <v>0</v>
      </c>
      <c r="K151" s="11">
        <f>SUM(E151:J151)</f>
        <v>0</v>
      </c>
      <c r="L151" s="12" t="str">
        <f>IFERROR(AVERAGEIF(E151:J151,"&gt;0"),"")</f>
        <v/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8">
        <f t="shared" si="2"/>
        <v>149</v>
      </c>
      <c r="B152" s="9" t="s">
        <v>162</v>
      </c>
      <c r="C152" s="10" t="str">
        <f>IFERROR(VLOOKUP(B152,[1]DatosLineas!$A$2:$B$500,2,FALSE),"")</f>
        <v>Santiago Aicardo Vergara Cardona</v>
      </c>
      <c r="D152" s="10" t="str">
        <f>IFERROR(VLOOKUP(C152,'[1]DATOS TORNEO'!$F$4:$G$503,2,FALSE),"")</f>
        <v>SECRETARIA DE MOVILIDAD</v>
      </c>
      <c r="E152" s="11">
        <f>IFERROR(VLOOKUP($C152,[1]DatosLineas!$B$2:$H$500,2,FALSE),"")</f>
        <v>0</v>
      </c>
      <c r="F152" s="11">
        <f>IFERROR(VLOOKUP($C152,[1]DatosLineas!$B$2:$H$500,3,FALSE),"")</f>
        <v>0</v>
      </c>
      <c r="G152" s="11">
        <f>IFERROR(VLOOKUP($C152,[1]DatosLineas!$B$2:$H$500,4,FALSE),"")</f>
        <v>0</v>
      </c>
      <c r="H152" s="11">
        <f>IFERROR(VLOOKUP($C152,[1]DatosLineas!$B$2:$H$500,5,FALSE),"")</f>
        <v>0</v>
      </c>
      <c r="I152" s="11">
        <f>IFERROR(VLOOKUP($C152,[1]DatosLineas!$B$2:$H$500,6,FALSE),"")</f>
        <v>0</v>
      </c>
      <c r="J152" s="11">
        <f>IFERROR(VLOOKUP($C152,[1]DatosLineas!$B$2:$H$500,7,FALSE),"")</f>
        <v>0</v>
      </c>
      <c r="K152" s="11">
        <f>SUM(E152:J152)</f>
        <v>0</v>
      </c>
      <c r="L152" s="12" t="str">
        <f>IFERROR(AVERAGEIF(E152:J152,"&gt;0"),"")</f>
        <v/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8">
        <f t="shared" si="2"/>
        <v>150</v>
      </c>
      <c r="B153" s="9" t="s">
        <v>163</v>
      </c>
      <c r="C153" s="10" t="str">
        <f>IFERROR(VLOOKUP(B153,[1]DatosLineas!$A$2:$B$500,2,FALSE),"")</f>
        <v>Sergio Ignacio Rios Garcia</v>
      </c>
      <c r="D153" s="10" t="str">
        <f>IFERROR(VLOOKUP(C153,'[1]DATOS TORNEO'!$F$4:$G$503,2,FALSE),"")</f>
        <v>SECRETARIA DE MOVILIDAD</v>
      </c>
      <c r="E153" s="11">
        <f>IFERROR(VLOOKUP($C153,[1]DatosLineas!$B$2:$H$500,2,FALSE),"")</f>
        <v>0</v>
      </c>
      <c r="F153" s="11">
        <f>IFERROR(VLOOKUP($C153,[1]DatosLineas!$B$2:$H$500,3,FALSE),"")</f>
        <v>0</v>
      </c>
      <c r="G153" s="11">
        <f>IFERROR(VLOOKUP($C153,[1]DatosLineas!$B$2:$H$500,4,FALSE),"")</f>
        <v>0</v>
      </c>
      <c r="H153" s="11">
        <f>IFERROR(VLOOKUP($C153,[1]DatosLineas!$B$2:$H$500,5,FALSE),"")</f>
        <v>0</v>
      </c>
      <c r="I153" s="11">
        <f>IFERROR(VLOOKUP($C153,[1]DatosLineas!$B$2:$H$500,6,FALSE),"")</f>
        <v>0</v>
      </c>
      <c r="J153" s="11">
        <f>IFERROR(VLOOKUP($C153,[1]DatosLineas!$B$2:$H$500,7,FALSE),"")</f>
        <v>0</v>
      </c>
      <c r="K153" s="11">
        <f>SUM(E153:J153)</f>
        <v>0</v>
      </c>
      <c r="L153" s="12" t="str">
        <f>IFERROR(AVERAGEIF(E153:J153,"&gt;0"),"")</f>
        <v/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8">
        <f t="shared" si="2"/>
        <v>151</v>
      </c>
      <c r="B154" s="9" t="s">
        <v>164</v>
      </c>
      <c r="C154" s="10" t="str">
        <f>IFERROR(VLOOKUP(B154,[1]DatosLineas!$A$2:$B$500,2,FALSE),"")</f>
        <v>Wilder Gildardo Herrera Gutierrez</v>
      </c>
      <c r="D154" s="10" t="str">
        <f>IFERROR(VLOOKUP(C154,'[1]DATOS TORNEO'!$F$4:$G$503,2,FALSE),"")</f>
        <v>SECRETARIA DE MOVILIDAD</v>
      </c>
      <c r="E154" s="11">
        <f>IFERROR(VLOOKUP($C154,[1]DatosLineas!$B$2:$H$500,2,FALSE),"")</f>
        <v>0</v>
      </c>
      <c r="F154" s="11">
        <f>IFERROR(VLOOKUP($C154,[1]DatosLineas!$B$2:$H$500,3,FALSE),"")</f>
        <v>0</v>
      </c>
      <c r="G154" s="11">
        <f>IFERROR(VLOOKUP($C154,[1]DatosLineas!$B$2:$H$500,4,FALSE),"")</f>
        <v>0</v>
      </c>
      <c r="H154" s="11">
        <f>IFERROR(VLOOKUP($C154,[1]DatosLineas!$B$2:$H$500,5,FALSE),"")</f>
        <v>0</v>
      </c>
      <c r="I154" s="11">
        <f>IFERROR(VLOOKUP($C154,[1]DatosLineas!$B$2:$H$500,6,FALSE),"")</f>
        <v>0</v>
      </c>
      <c r="J154" s="11">
        <f>IFERROR(VLOOKUP($C154,[1]DatosLineas!$B$2:$H$500,7,FALSE),"")</f>
        <v>0</v>
      </c>
      <c r="K154" s="11">
        <f>SUM(E154:J154)</f>
        <v>0</v>
      </c>
      <c r="L154" s="12" t="str">
        <f>IFERROR(AVERAGEIF(E154:J154,"&gt;0"),"")</f>
        <v/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8">
        <f t="shared" si="2"/>
        <v>152</v>
      </c>
      <c r="B155" s="9" t="s">
        <v>165</v>
      </c>
      <c r="C155" s="10" t="str">
        <f>IFERROR(VLOOKUP(B155,[1]DatosLineas!$A$2:$B$500,2,FALSE),"")</f>
        <v>Alberto Carlos Tarquino Garzon</v>
      </c>
      <c r="D155" s="10" t="str">
        <f>IFERROR(VLOOKUP(C155,'[1]DATOS TORNEO'!$F$4:$G$503,2,FALSE),"")</f>
        <v>SECRETARIA DE PARTICIPACION CIUDADANA</v>
      </c>
      <c r="E155" s="11">
        <f>IFERROR(VLOOKUP($C155,[1]DatosLineas!$B$2:$H$500,2,FALSE),"")</f>
        <v>0</v>
      </c>
      <c r="F155" s="11">
        <f>IFERROR(VLOOKUP($C155,[1]DatosLineas!$B$2:$H$500,3,FALSE),"")</f>
        <v>0</v>
      </c>
      <c r="G155" s="11">
        <f>IFERROR(VLOOKUP($C155,[1]DatosLineas!$B$2:$H$500,4,FALSE),"")</f>
        <v>0</v>
      </c>
      <c r="H155" s="11">
        <f>IFERROR(VLOOKUP($C155,[1]DatosLineas!$B$2:$H$500,5,FALSE),"")</f>
        <v>0</v>
      </c>
      <c r="I155" s="11">
        <f>IFERROR(VLOOKUP($C155,[1]DatosLineas!$B$2:$H$500,6,FALSE),"")</f>
        <v>0</v>
      </c>
      <c r="J155" s="11">
        <f>IFERROR(VLOOKUP($C155,[1]DatosLineas!$B$2:$H$500,7,FALSE),"")</f>
        <v>0</v>
      </c>
      <c r="K155" s="11">
        <f>SUM(E155:J155)</f>
        <v>0</v>
      </c>
      <c r="L155" s="12" t="str">
        <f>IFERROR(AVERAGEIF(E155:J155,"&gt;0"),"")</f>
        <v/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8">
        <f t="shared" si="2"/>
        <v>153</v>
      </c>
      <c r="B156" s="9" t="s">
        <v>166</v>
      </c>
      <c r="C156" s="10" t="str">
        <f>IFERROR(VLOOKUP(B156,[1]DatosLineas!$A$2:$B$500,2,FALSE),"")</f>
        <v>John Jaime Arredondo Gomez</v>
      </c>
      <c r="D156" s="10" t="str">
        <f>IFERROR(VLOOKUP(C156,'[1]DATOS TORNEO'!$F$4:$G$503,2,FALSE),"")</f>
        <v>SECRETARIA DE PARTICIPACION CIUDADANA</v>
      </c>
      <c r="E156" s="11">
        <f>IFERROR(VLOOKUP($C156,[1]DatosLineas!$B$2:$H$500,2,FALSE),"")</f>
        <v>0</v>
      </c>
      <c r="F156" s="11">
        <f>IFERROR(VLOOKUP($C156,[1]DatosLineas!$B$2:$H$500,3,FALSE),"")</f>
        <v>0</v>
      </c>
      <c r="G156" s="11">
        <f>IFERROR(VLOOKUP($C156,[1]DatosLineas!$B$2:$H$500,4,FALSE),"")</f>
        <v>0</v>
      </c>
      <c r="H156" s="11">
        <f>IFERROR(VLOOKUP($C156,[1]DatosLineas!$B$2:$H$500,5,FALSE),"")</f>
        <v>0</v>
      </c>
      <c r="I156" s="11">
        <f>IFERROR(VLOOKUP($C156,[1]DatosLineas!$B$2:$H$500,6,FALSE),"")</f>
        <v>0</v>
      </c>
      <c r="J156" s="11">
        <f>IFERROR(VLOOKUP($C156,[1]DatosLineas!$B$2:$H$500,7,FALSE),"")</f>
        <v>0</v>
      </c>
      <c r="K156" s="11">
        <f>SUM(E156:J156)</f>
        <v>0</v>
      </c>
      <c r="L156" s="12" t="str">
        <f>IFERROR(AVERAGEIF(E156:J156,"&gt;0"),"")</f>
        <v/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8">
        <f t="shared" si="2"/>
        <v>154</v>
      </c>
      <c r="B157" s="9" t="s">
        <v>167</v>
      </c>
      <c r="C157" s="10" t="str">
        <f>IFERROR(VLOOKUP(B157,[1]DatosLineas!$A$2:$B$500,2,FALSE),"")</f>
        <v>Ramiro Meneses Perez</v>
      </c>
      <c r="D157" s="10" t="str">
        <f>IFERROR(VLOOKUP(C157,'[1]DATOS TORNEO'!$F$4:$G$503,2,FALSE),"")</f>
        <v>SECRETARIA DE PARTICIPACION CIUDADANA</v>
      </c>
      <c r="E157" s="11">
        <f>IFERROR(VLOOKUP($C157,[1]DatosLineas!$B$2:$H$500,2,FALSE),"")</f>
        <v>0</v>
      </c>
      <c r="F157" s="11">
        <f>IFERROR(VLOOKUP($C157,[1]DatosLineas!$B$2:$H$500,3,FALSE),"")</f>
        <v>0</v>
      </c>
      <c r="G157" s="11">
        <f>IFERROR(VLOOKUP($C157,[1]DatosLineas!$B$2:$H$500,4,FALSE),"")</f>
        <v>0</v>
      </c>
      <c r="H157" s="11">
        <f>IFERROR(VLOOKUP($C157,[1]DatosLineas!$B$2:$H$500,5,FALSE),"")</f>
        <v>0</v>
      </c>
      <c r="I157" s="11">
        <f>IFERROR(VLOOKUP($C157,[1]DatosLineas!$B$2:$H$500,6,FALSE),"")</f>
        <v>0</v>
      </c>
      <c r="J157" s="11">
        <f>IFERROR(VLOOKUP($C157,[1]DatosLineas!$B$2:$H$500,7,FALSE),"")</f>
        <v>0</v>
      </c>
      <c r="K157" s="11">
        <f>SUM(E157:J157)</f>
        <v>0</v>
      </c>
      <c r="L157" s="12" t="str">
        <f>IFERROR(AVERAGEIF(E157:J157,"&gt;0"),"")</f>
        <v/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8">
        <f t="shared" si="2"/>
        <v>155</v>
      </c>
      <c r="B158" s="9" t="s">
        <v>168</v>
      </c>
      <c r="C158" s="10" t="str">
        <f>IFERROR(VLOOKUP(B158,[1]DatosLineas!$A$2:$B$500,2,FALSE),"")</f>
        <v>Gustavo Adolfo Cano Martinez</v>
      </c>
      <c r="D158" s="10" t="str">
        <f>IFERROR(VLOOKUP(C158,'[1]DATOS TORNEO'!$F$4:$G$503,2,FALSE),"")</f>
        <v>SECRETARIA DE SEGURIDAD Y CONVIVENCIA</v>
      </c>
      <c r="E158" s="11">
        <f>IFERROR(VLOOKUP($C158,[1]DatosLineas!$B$2:$H$500,2,FALSE),"")</f>
        <v>0</v>
      </c>
      <c r="F158" s="11">
        <f>IFERROR(VLOOKUP($C158,[1]DatosLineas!$B$2:$H$500,3,FALSE),"")</f>
        <v>0</v>
      </c>
      <c r="G158" s="11">
        <f>IFERROR(VLOOKUP($C158,[1]DatosLineas!$B$2:$H$500,4,FALSE),"")</f>
        <v>0</v>
      </c>
      <c r="H158" s="11">
        <f>IFERROR(VLOOKUP($C158,[1]DatosLineas!$B$2:$H$500,5,FALSE),"")</f>
        <v>0</v>
      </c>
      <c r="I158" s="11">
        <f>IFERROR(VLOOKUP($C158,[1]DatosLineas!$B$2:$H$500,6,FALSE),"")</f>
        <v>0</v>
      </c>
      <c r="J158" s="11">
        <f>IFERROR(VLOOKUP($C158,[1]DatosLineas!$B$2:$H$500,7,FALSE),"")</f>
        <v>0</v>
      </c>
      <c r="K158" s="11">
        <f>SUM(E158:J158)</f>
        <v>0</v>
      </c>
      <c r="L158" s="12" t="str">
        <f>IFERROR(AVERAGEIF(E158:J158,"&gt;0"),"")</f>
        <v/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8">
        <f t="shared" si="2"/>
        <v>156</v>
      </c>
      <c r="B159" s="9" t="s">
        <v>169</v>
      </c>
      <c r="C159" s="10" t="str">
        <f>IFERROR(VLOOKUP(B159,[1]DatosLineas!$A$2:$B$500,2,FALSE),"")</f>
        <v>Juan David Arango Zapata</v>
      </c>
      <c r="D159" s="10" t="str">
        <f>IFERROR(VLOOKUP(C159,'[1]DATOS TORNEO'!$F$4:$G$503,2,FALSE),"")</f>
        <v>SECRETARIA DE SEGURIDAD Y CONVIVENCIA</v>
      </c>
      <c r="E159" s="11">
        <f>IFERROR(VLOOKUP($C159,[1]DatosLineas!$B$2:$H$500,2,FALSE),"")</f>
        <v>0</v>
      </c>
      <c r="F159" s="11">
        <f>IFERROR(VLOOKUP($C159,[1]DatosLineas!$B$2:$H$500,3,FALSE),"")</f>
        <v>0</v>
      </c>
      <c r="G159" s="11">
        <f>IFERROR(VLOOKUP($C159,[1]DatosLineas!$B$2:$H$500,4,FALSE),"")</f>
        <v>0</v>
      </c>
      <c r="H159" s="11">
        <f>IFERROR(VLOOKUP($C159,[1]DatosLineas!$B$2:$H$500,5,FALSE),"")</f>
        <v>0</v>
      </c>
      <c r="I159" s="11">
        <f>IFERROR(VLOOKUP($C159,[1]DatosLineas!$B$2:$H$500,6,FALSE),"")</f>
        <v>0</v>
      </c>
      <c r="J159" s="11">
        <f>IFERROR(VLOOKUP($C159,[1]DatosLineas!$B$2:$H$500,7,FALSE),"")</f>
        <v>0</v>
      </c>
      <c r="K159" s="11">
        <f>SUM(E159:J159)</f>
        <v>0</v>
      </c>
      <c r="L159" s="12" t="str">
        <f>IFERROR(AVERAGEIF(E159:J159,"&gt;0"),"")</f>
        <v/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8">
        <f t="shared" si="2"/>
        <v>157</v>
      </c>
      <c r="B160" s="9" t="s">
        <v>170</v>
      </c>
      <c r="C160" s="10" t="str">
        <f>IFERROR(VLOOKUP(B160,[1]DatosLineas!$A$2:$B$500,2,FALSE),"")</f>
        <v>Leider Alexander Arboleda Santamaría</v>
      </c>
      <c r="D160" s="10" t="str">
        <f>IFERROR(VLOOKUP(C160,'[1]DATOS TORNEO'!$F$4:$G$503,2,FALSE),"")</f>
        <v>SECRETARIA DE SEGURIDAD Y CONVIVENCIA</v>
      </c>
      <c r="E160" s="11">
        <f>IFERROR(VLOOKUP($C160,[1]DatosLineas!$B$2:$H$500,2,FALSE),"")</f>
        <v>0</v>
      </c>
      <c r="F160" s="11">
        <f>IFERROR(VLOOKUP($C160,[1]DatosLineas!$B$2:$H$500,3,FALSE),"")</f>
        <v>0</v>
      </c>
      <c r="G160" s="11">
        <f>IFERROR(VLOOKUP($C160,[1]DatosLineas!$B$2:$H$500,4,FALSE),"")</f>
        <v>0</v>
      </c>
      <c r="H160" s="11">
        <f>IFERROR(VLOOKUP($C160,[1]DatosLineas!$B$2:$H$500,5,FALSE),"")</f>
        <v>0</v>
      </c>
      <c r="I160" s="11">
        <f>IFERROR(VLOOKUP($C160,[1]DatosLineas!$B$2:$H$500,6,FALSE),"")</f>
        <v>0</v>
      </c>
      <c r="J160" s="11">
        <f>IFERROR(VLOOKUP($C160,[1]DatosLineas!$B$2:$H$500,7,FALSE),"")</f>
        <v>0</v>
      </c>
      <c r="K160" s="11">
        <f>SUM(E160:J160)</f>
        <v>0</v>
      </c>
      <c r="L160" s="12" t="str">
        <f>IFERROR(AVERAGEIF(E160:J160,"&gt;0"),"")</f>
        <v/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8">
        <f t="shared" si="2"/>
        <v>158</v>
      </c>
      <c r="B161" s="9" t="s">
        <v>171</v>
      </c>
      <c r="C161" s="10" t="str">
        <f>IFERROR(VLOOKUP(B161,[1]DatosLineas!$A$2:$B$500,2,FALSE),"")</f>
        <v>Carlos Mario Hernandez Arcila</v>
      </c>
      <c r="D161" s="10" t="str">
        <f>IFERROR(VLOOKUP(C161,'[1]DATOS TORNEO'!$F$4:$G$503,2,FALSE),"")</f>
        <v>SECRETARIA DE SUMINISTROS Y SERVICIOS</v>
      </c>
      <c r="E161" s="11">
        <f>IFERROR(VLOOKUP($C161,[1]DatosLineas!$B$2:$H$500,2,FALSE),"")</f>
        <v>0</v>
      </c>
      <c r="F161" s="11">
        <f>IFERROR(VLOOKUP($C161,[1]DatosLineas!$B$2:$H$500,3,FALSE),"")</f>
        <v>0</v>
      </c>
      <c r="G161" s="11">
        <f>IFERROR(VLOOKUP($C161,[1]DatosLineas!$B$2:$H$500,4,FALSE),"")</f>
        <v>0</v>
      </c>
      <c r="H161" s="11">
        <f>IFERROR(VLOOKUP($C161,[1]DatosLineas!$B$2:$H$500,5,FALSE),"")</f>
        <v>0</v>
      </c>
      <c r="I161" s="11">
        <f>IFERROR(VLOOKUP($C161,[1]DatosLineas!$B$2:$H$500,6,FALSE),"")</f>
        <v>0</v>
      </c>
      <c r="J161" s="11">
        <f>IFERROR(VLOOKUP($C161,[1]DatosLineas!$B$2:$H$500,7,FALSE),"")</f>
        <v>0</v>
      </c>
      <c r="K161" s="11">
        <f>SUM(E161:J161)</f>
        <v>0</v>
      </c>
      <c r="L161" s="12" t="str">
        <f>IFERROR(AVERAGEIF(E161:J161,"&gt;0"),"")</f>
        <v/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8">
        <f t="shared" si="2"/>
        <v>159</v>
      </c>
      <c r="B162" s="9" t="s">
        <v>172</v>
      </c>
      <c r="C162" s="10" t="str">
        <f>IFERROR(VLOOKUP(B162,[1]DatosLineas!$A$2:$B$500,2,FALSE),"")</f>
        <v>Jorge Andres Lopez Hernandez</v>
      </c>
      <c r="D162" s="10" t="str">
        <f>IFERROR(VLOOKUP(C162,'[1]DATOS TORNEO'!$F$4:$G$503,2,FALSE),"")</f>
        <v>SECRETARIA DE SUMINISTROS Y SERVICIOS</v>
      </c>
      <c r="E162" s="11">
        <f>IFERROR(VLOOKUP($C162,[1]DatosLineas!$B$2:$H$500,2,FALSE),"")</f>
        <v>0</v>
      </c>
      <c r="F162" s="11">
        <f>IFERROR(VLOOKUP($C162,[1]DatosLineas!$B$2:$H$500,3,FALSE),"")</f>
        <v>0</v>
      </c>
      <c r="G162" s="11">
        <f>IFERROR(VLOOKUP($C162,[1]DatosLineas!$B$2:$H$500,4,FALSE),"")</f>
        <v>0</v>
      </c>
      <c r="H162" s="11">
        <f>IFERROR(VLOOKUP($C162,[1]DatosLineas!$B$2:$H$500,5,FALSE),"")</f>
        <v>0</v>
      </c>
      <c r="I162" s="11">
        <f>IFERROR(VLOOKUP($C162,[1]DatosLineas!$B$2:$H$500,6,FALSE),"")</f>
        <v>0</v>
      </c>
      <c r="J162" s="11">
        <f>IFERROR(VLOOKUP($C162,[1]DatosLineas!$B$2:$H$500,7,FALSE),"")</f>
        <v>0</v>
      </c>
      <c r="K162" s="11">
        <f>SUM(E162:J162)</f>
        <v>0</v>
      </c>
      <c r="L162" s="12" t="str">
        <f>IFERROR(AVERAGEIF(E162:J162,"&gt;0"),"")</f>
        <v/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8">
        <f t="shared" si="2"/>
        <v>160</v>
      </c>
      <c r="B163" s="9" t="s">
        <v>173</v>
      </c>
      <c r="C163" s="10" t="str">
        <f>IFERROR(VLOOKUP(B163,[1]DatosLineas!$A$2:$B$500,2,FALSE),"")</f>
        <v>Nelson De Jesus Rua Cadavid</v>
      </c>
      <c r="D163" s="10" t="str">
        <f>IFERROR(VLOOKUP(C163,'[1]DATOS TORNEO'!$F$4:$G$503,2,FALSE),"")</f>
        <v>SECRETARIA DE SUMINISTROS Y SERVICIOS</v>
      </c>
      <c r="E163" s="11">
        <f>IFERROR(VLOOKUP($C163,[1]DatosLineas!$B$2:$H$500,2,FALSE),"")</f>
        <v>0</v>
      </c>
      <c r="F163" s="11">
        <f>IFERROR(VLOOKUP($C163,[1]DatosLineas!$B$2:$H$500,3,FALSE),"")</f>
        <v>0</v>
      </c>
      <c r="G163" s="11">
        <f>IFERROR(VLOOKUP($C163,[1]DatosLineas!$B$2:$H$500,4,FALSE),"")</f>
        <v>0</v>
      </c>
      <c r="H163" s="11">
        <f>IFERROR(VLOOKUP($C163,[1]DatosLineas!$B$2:$H$500,5,FALSE),"")</f>
        <v>0</v>
      </c>
      <c r="I163" s="11">
        <f>IFERROR(VLOOKUP($C163,[1]DatosLineas!$B$2:$H$500,6,FALSE),"")</f>
        <v>0</v>
      </c>
      <c r="J163" s="11">
        <f>IFERROR(VLOOKUP($C163,[1]DatosLineas!$B$2:$H$500,7,FALSE),"")</f>
        <v>0</v>
      </c>
      <c r="K163" s="11">
        <f>SUM(E163:J163)</f>
        <v>0</v>
      </c>
      <c r="L163" s="12" t="str">
        <f>IFERROR(AVERAGEIF(E163:J163,"&gt;0"),"")</f>
        <v/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8">
        <f t="shared" si="2"/>
        <v>161</v>
      </c>
      <c r="B164" s="9" t="s">
        <v>174</v>
      </c>
      <c r="C164" s="10" t="str">
        <f>IFERROR(VLOOKUP(B164,[1]DatosLineas!$A$2:$B$500,2,FALSE),"")</f>
        <v>Nelson Yimi Marin Cañaveral</v>
      </c>
      <c r="D164" s="10" t="str">
        <f>IFERROR(VLOOKUP(C164,'[1]DATOS TORNEO'!$F$4:$G$503,2,FALSE),"")</f>
        <v>SECRETARIA DE SUMINISTROS Y SERVICIOS</v>
      </c>
      <c r="E164" s="11">
        <f>IFERROR(VLOOKUP($C164,[1]DatosLineas!$B$2:$H$500,2,FALSE),"")</f>
        <v>0</v>
      </c>
      <c r="F164" s="11">
        <f>IFERROR(VLOOKUP($C164,[1]DatosLineas!$B$2:$H$500,3,FALSE),"")</f>
        <v>0</v>
      </c>
      <c r="G164" s="11">
        <f>IFERROR(VLOOKUP($C164,[1]DatosLineas!$B$2:$H$500,4,FALSE),"")</f>
        <v>0</v>
      </c>
      <c r="H164" s="11">
        <f>IFERROR(VLOOKUP($C164,[1]DatosLineas!$B$2:$H$500,5,FALSE),"")</f>
        <v>0</v>
      </c>
      <c r="I164" s="11">
        <f>IFERROR(VLOOKUP($C164,[1]DatosLineas!$B$2:$H$500,6,FALSE),"")</f>
        <v>0</v>
      </c>
      <c r="J164" s="11">
        <f>IFERROR(VLOOKUP($C164,[1]DatosLineas!$B$2:$H$500,7,FALSE),"")</f>
        <v>0</v>
      </c>
      <c r="K164" s="11">
        <f>SUM(E164:J164)</f>
        <v>0</v>
      </c>
      <c r="L164" s="12" t="str">
        <f>IFERROR(AVERAGEIF(E164:J164,"&gt;0"),"")</f>
        <v/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8">
        <f t="shared" si="2"/>
        <v>162</v>
      </c>
      <c r="B165" s="9" t="s">
        <v>175</v>
      </c>
      <c r="C165" s="10" t="str">
        <f>IFERROR(VLOOKUP(B165,[1]DatosLineas!$A$2:$B$500,2,FALSE),"")</f>
        <v>Milton Sergio Bolivar Cuartas</v>
      </c>
      <c r="D165" s="10" t="str">
        <f>IFERROR(VLOOKUP(C165,'[1]DATOS TORNEO'!$F$4:$G$503,2,FALSE),"")</f>
        <v>SECRETARIA DEL MEDIO AMBIENTE</v>
      </c>
      <c r="E165" s="11">
        <f>IFERROR(VLOOKUP($C165,[1]DatosLineas!$B$2:$H$500,2,FALSE),"")</f>
        <v>0</v>
      </c>
      <c r="F165" s="11">
        <f>IFERROR(VLOOKUP($C165,[1]DatosLineas!$B$2:$H$500,3,FALSE),"")</f>
        <v>0</v>
      </c>
      <c r="G165" s="11">
        <f>IFERROR(VLOOKUP($C165,[1]DatosLineas!$B$2:$H$500,4,FALSE),"")</f>
        <v>0</v>
      </c>
      <c r="H165" s="11">
        <f>IFERROR(VLOOKUP($C165,[1]DatosLineas!$B$2:$H$500,5,FALSE),"")</f>
        <v>0</v>
      </c>
      <c r="I165" s="11">
        <f>IFERROR(VLOOKUP($C165,[1]DatosLineas!$B$2:$H$500,6,FALSE),"")</f>
        <v>0</v>
      </c>
      <c r="J165" s="11">
        <f>IFERROR(VLOOKUP($C165,[1]DatosLineas!$B$2:$H$500,7,FALSE),"")</f>
        <v>0</v>
      </c>
      <c r="K165" s="11">
        <f>SUM(E165:J165)</f>
        <v>0</v>
      </c>
      <c r="L165" s="12" t="str">
        <f>IFERROR(AVERAGEIF(E165:J165,"&gt;0"),"")</f>
        <v/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/>
    <row r="219" spans="1:26" ht="15.75" customHeight="1" x14ac:dyDescent="0.2"/>
    <row r="220" spans="1:26" ht="15.75" customHeight="1" x14ac:dyDescent="0.2"/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</sheetData>
  <mergeCells count="2">
    <mergeCell ref="A1:L1"/>
    <mergeCell ref="A2:L2"/>
  </mergeCells>
  <pageMargins left="0.70866141732283472" right="0.70866141732283472" top="0.74803149606299213" bottom="0.39370078740157483" header="0" footer="0"/>
  <pageSetup scale="70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Individual Fem Nov.</vt:lpstr>
      <vt:lpstr>Individual Mas Nov.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LIANBOLO</dc:creator>
  <cp:lastModifiedBy>LIANBOLO</cp:lastModifiedBy>
  <dcterms:created xsi:type="dcterms:W3CDTF">2022-11-18T21:33:22Z</dcterms:created>
  <dcterms:modified xsi:type="dcterms:W3CDTF">2022-11-18T21:35:18Z</dcterms:modified>
</cp:coreProperties>
</file>