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43983924\Desktop\DOCUMENTOS TRABAJADOS POR FUERA DE LA OFI\2025\ORIENTACIONES TECNICAS BC 365_2025 (ACTUALIZADAS)\"/>
    </mc:Choice>
  </mc:AlternateContent>
  <bookViews>
    <workbookView xWindow="0" yWindow="0" windowWidth="16815" windowHeight="7635" firstSheet="1" activeTab="1"/>
  </bookViews>
  <sheets>
    <sheet name="Listas" sheetId="2" state="hidden" r:id="rId1"/>
    <sheet name="Costo Menú" sheetId="5" r:id="rId2"/>
    <sheet name="Reporte 6 a 12 meses" sheetId="4" r:id="rId3"/>
    <sheet name="Reporte 1 a 5 años" sheetId="1" r:id="rId4"/>
    <sheet name="Resumen" sheetId="3" r:id="rId5"/>
  </sheets>
  <definedNames>
    <definedName name="_4600103389">Listas!$L$5:$M$5</definedName>
    <definedName name="_4600103390">Listas!$L$6:$M$6</definedName>
    <definedName name="_4600103394">Listas!$L$7:$M$7</definedName>
    <definedName name="_4600103396">Listas!$L$8:$M$8</definedName>
    <definedName name="_4600103397">Listas!$L$9:$M$9</definedName>
    <definedName name="_4600103409">Listas!$L$10:$M$10</definedName>
    <definedName name="_4600103413">Listas!$L$11:$M$11</definedName>
    <definedName name="_4600103414">Listas!$L$12:$M$12</definedName>
    <definedName name="_4600103418">Listas!$L$13:$M$13</definedName>
    <definedName name="_4600103423">Listas!$L$14:$M$14</definedName>
    <definedName name="_4600103426">Listas!$L$15:$M$15</definedName>
    <definedName name="_4600103427">Listas!$L$16:$M$16</definedName>
    <definedName name="_4600103429">Listas!$L$17:$M$17</definedName>
    <definedName name="_4600103430">Listas!$L$18:$M$18</definedName>
    <definedName name="_4600103431">Listas!$L$19:$M$19</definedName>
    <definedName name="_4600103432">Listas!$L$20:$M$20</definedName>
    <definedName name="_4600103433">Listas!$L$21:$M$21</definedName>
    <definedName name="_4600103434">Listas!$L$22:$M$22</definedName>
    <definedName name="_4600103435">Listas!$L$23:$M$23</definedName>
    <definedName name="_4600103438">Listas!$L$24:$M$24</definedName>
    <definedName name="_4600103442">Listas!$L$25:$M$25</definedName>
    <definedName name="_4600103547">Listas!$L$26:$M$26</definedName>
    <definedName name="_xlnm._FilterDatabase" localSheetId="0" hidden="1">Listas!$AG$1:$AM$100</definedName>
    <definedName name="_xlnm._FilterDatabase" localSheetId="3" hidden="1">'Reporte 1 a 5 años'!$A$11:$W$47</definedName>
    <definedName name="_xlnm._FilterDatabase" localSheetId="2" hidden="1">'Reporte 6 a 12 meses'!$A$11:$W$63</definedName>
    <definedName name="_xlnm.Print_Area" localSheetId="3">'Reporte 1 a 5 años'!$A$1:$W$42</definedName>
    <definedName name="_xlnm.Print_Area" localSheetId="2">'Reporte 6 a 12 meses'!$A$1:$W$42</definedName>
    <definedName name="_xlnm.Print_Area" localSheetId="4">Resumen!$A$1:$J$68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3" i="1" l="1"/>
  <c r="V63" i="1" s="1"/>
  <c r="P63" i="1"/>
  <c r="R63" i="1" s="1"/>
  <c r="L63" i="1"/>
  <c r="N63" i="1" s="1"/>
  <c r="H63" i="1"/>
  <c r="J63" i="1" s="1"/>
  <c r="D63" i="1"/>
  <c r="F63" i="1" s="1"/>
  <c r="T62" i="1"/>
  <c r="V62" i="1" s="1"/>
  <c r="P62" i="1"/>
  <c r="R62" i="1" s="1"/>
  <c r="L62" i="1"/>
  <c r="N62" i="1" s="1"/>
  <c r="H62" i="1"/>
  <c r="J62" i="1" s="1"/>
  <c r="D62" i="1"/>
  <c r="F62" i="1" s="1"/>
  <c r="T61" i="1"/>
  <c r="V61" i="1" s="1"/>
  <c r="P61" i="1"/>
  <c r="R61" i="1" s="1"/>
  <c r="L61" i="1"/>
  <c r="N61" i="1" s="1"/>
  <c r="H61" i="1"/>
  <c r="J61" i="1" s="1"/>
  <c r="D61" i="1"/>
  <c r="F61" i="1" s="1"/>
  <c r="T60" i="1"/>
  <c r="V60" i="1" s="1"/>
  <c r="P60" i="1"/>
  <c r="R60" i="1" s="1"/>
  <c r="L60" i="1"/>
  <c r="N60" i="1" s="1"/>
  <c r="H60" i="1"/>
  <c r="J60" i="1" s="1"/>
  <c r="D60" i="1"/>
  <c r="F60" i="1" s="1"/>
  <c r="T59" i="1"/>
  <c r="V59" i="1" s="1"/>
  <c r="P59" i="1"/>
  <c r="R59" i="1" s="1"/>
  <c r="L59" i="1"/>
  <c r="N59" i="1" s="1"/>
  <c r="H59" i="1"/>
  <c r="J59" i="1" s="1"/>
  <c r="D59" i="1"/>
  <c r="F59" i="1" s="1"/>
  <c r="T58" i="1"/>
  <c r="V58" i="1" s="1"/>
  <c r="P58" i="1"/>
  <c r="R58" i="1" s="1"/>
  <c r="L58" i="1"/>
  <c r="N58" i="1" s="1"/>
  <c r="H58" i="1"/>
  <c r="J58" i="1" s="1"/>
  <c r="D58" i="1"/>
  <c r="F58" i="1" s="1"/>
  <c r="T57" i="1"/>
  <c r="V57" i="1" s="1"/>
  <c r="P57" i="1"/>
  <c r="R57" i="1" s="1"/>
  <c r="L57" i="1"/>
  <c r="N57" i="1" s="1"/>
  <c r="H57" i="1"/>
  <c r="J57" i="1" s="1"/>
  <c r="D57" i="1"/>
  <c r="F57" i="1" s="1"/>
  <c r="T56" i="1"/>
  <c r="V56" i="1" s="1"/>
  <c r="P56" i="1"/>
  <c r="R56" i="1" s="1"/>
  <c r="L56" i="1"/>
  <c r="N56" i="1" s="1"/>
  <c r="H56" i="1"/>
  <c r="J56" i="1" s="1"/>
  <c r="D56" i="1"/>
  <c r="F56" i="1" s="1"/>
  <c r="T55" i="1"/>
  <c r="V55" i="1" s="1"/>
  <c r="P55" i="1"/>
  <c r="R55" i="1" s="1"/>
  <c r="L55" i="1"/>
  <c r="N55" i="1" s="1"/>
  <c r="H55" i="1"/>
  <c r="J55" i="1" s="1"/>
  <c r="D55" i="1"/>
  <c r="F55" i="1" s="1"/>
  <c r="T54" i="1"/>
  <c r="V54" i="1" s="1"/>
  <c r="P54" i="1"/>
  <c r="R54" i="1" s="1"/>
  <c r="L54" i="1"/>
  <c r="N54" i="1" s="1"/>
  <c r="H54" i="1"/>
  <c r="J54" i="1" s="1"/>
  <c r="D54" i="1"/>
  <c r="F54" i="1" s="1"/>
  <c r="T53" i="1"/>
  <c r="V53" i="1" s="1"/>
  <c r="P53" i="1"/>
  <c r="R53" i="1" s="1"/>
  <c r="L53" i="1"/>
  <c r="N53" i="1" s="1"/>
  <c r="H53" i="1"/>
  <c r="J53" i="1" s="1"/>
  <c r="D53" i="1"/>
  <c r="F53" i="1" s="1"/>
  <c r="T52" i="1"/>
  <c r="V52" i="1" s="1"/>
  <c r="P52" i="1"/>
  <c r="R52" i="1" s="1"/>
  <c r="L52" i="1"/>
  <c r="N52" i="1" s="1"/>
  <c r="H52" i="1"/>
  <c r="J52" i="1" s="1"/>
  <c r="D52" i="1"/>
  <c r="F52" i="1" s="1"/>
  <c r="T51" i="1"/>
  <c r="V51" i="1" s="1"/>
  <c r="P51" i="1"/>
  <c r="R51" i="1" s="1"/>
  <c r="L51" i="1"/>
  <c r="N51" i="1" s="1"/>
  <c r="H51" i="1"/>
  <c r="J51" i="1" s="1"/>
  <c r="D51" i="1"/>
  <c r="F51" i="1" s="1"/>
  <c r="T50" i="1"/>
  <c r="V50" i="1" s="1"/>
  <c r="P50" i="1"/>
  <c r="R50" i="1" s="1"/>
  <c r="L50" i="1"/>
  <c r="N50" i="1" s="1"/>
  <c r="H50" i="1"/>
  <c r="J50" i="1" s="1"/>
  <c r="D50" i="1"/>
  <c r="F50" i="1" s="1"/>
  <c r="T49" i="1"/>
  <c r="V49" i="1" s="1"/>
  <c r="P49" i="1"/>
  <c r="R49" i="1" s="1"/>
  <c r="L49" i="1"/>
  <c r="N49" i="1" s="1"/>
  <c r="H49" i="1"/>
  <c r="J49" i="1" s="1"/>
  <c r="D49" i="1"/>
  <c r="F49" i="1" s="1"/>
  <c r="T48" i="1"/>
  <c r="V48" i="1" s="1"/>
  <c r="P48" i="1"/>
  <c r="R48" i="1" s="1"/>
  <c r="L48" i="1"/>
  <c r="N48" i="1" s="1"/>
  <c r="H48" i="1"/>
  <c r="J48" i="1" s="1"/>
  <c r="D48" i="1"/>
  <c r="F48" i="1" s="1"/>
  <c r="T47" i="1"/>
  <c r="V47" i="1" s="1"/>
  <c r="P47" i="1"/>
  <c r="R47" i="1" s="1"/>
  <c r="L47" i="1"/>
  <c r="N47" i="1" s="1"/>
  <c r="H47" i="1"/>
  <c r="J47" i="1" s="1"/>
  <c r="D47" i="1"/>
  <c r="F47" i="1" s="1"/>
  <c r="T46" i="1"/>
  <c r="V46" i="1" s="1"/>
  <c r="P46" i="1"/>
  <c r="R46" i="1" s="1"/>
  <c r="L46" i="1"/>
  <c r="N46" i="1" s="1"/>
  <c r="H46" i="1"/>
  <c r="J46" i="1" s="1"/>
  <c r="D46" i="1"/>
  <c r="F46" i="1" s="1"/>
  <c r="T45" i="1"/>
  <c r="V45" i="1" s="1"/>
  <c r="P45" i="1"/>
  <c r="R45" i="1" s="1"/>
  <c r="L45" i="1"/>
  <c r="N45" i="1" s="1"/>
  <c r="H45" i="1"/>
  <c r="J45" i="1" s="1"/>
  <c r="D45" i="1"/>
  <c r="F45" i="1" s="1"/>
  <c r="T44" i="1"/>
  <c r="V44" i="1" s="1"/>
  <c r="P44" i="1"/>
  <c r="R44" i="1" s="1"/>
  <c r="L44" i="1"/>
  <c r="N44" i="1" s="1"/>
  <c r="H44" i="1"/>
  <c r="J44" i="1" s="1"/>
  <c r="D44" i="1"/>
  <c r="F44" i="1" s="1"/>
  <c r="T43" i="1"/>
  <c r="V43" i="1" s="1"/>
  <c r="P43" i="1"/>
  <c r="R43" i="1" s="1"/>
  <c r="N43" i="1"/>
  <c r="L43" i="1"/>
  <c r="H43" i="1"/>
  <c r="J43" i="1" s="1"/>
  <c r="D43" i="1"/>
  <c r="F43" i="1" s="1"/>
  <c r="T42" i="1"/>
  <c r="V42" i="1" s="1"/>
  <c r="P42" i="1"/>
  <c r="R42" i="1" s="1"/>
  <c r="L42" i="1"/>
  <c r="N42" i="1" s="1"/>
  <c r="H42" i="1"/>
  <c r="J42" i="1" s="1"/>
  <c r="D42" i="1"/>
  <c r="F42" i="1" s="1"/>
  <c r="T41" i="1"/>
  <c r="V41" i="1" s="1"/>
  <c r="P41" i="1"/>
  <c r="R41" i="1" s="1"/>
  <c r="L41" i="1"/>
  <c r="N41" i="1" s="1"/>
  <c r="H41" i="1"/>
  <c r="J41" i="1" s="1"/>
  <c r="D41" i="1"/>
  <c r="F41" i="1" s="1"/>
  <c r="T40" i="1"/>
  <c r="V40" i="1" s="1"/>
  <c r="P40" i="1"/>
  <c r="R40" i="1" s="1"/>
  <c r="L40" i="1"/>
  <c r="N40" i="1" s="1"/>
  <c r="H40" i="1"/>
  <c r="J40" i="1" s="1"/>
  <c r="D40" i="1"/>
  <c r="F40" i="1" s="1"/>
  <c r="T39" i="1"/>
  <c r="V39" i="1" s="1"/>
  <c r="P39" i="1"/>
  <c r="R39" i="1" s="1"/>
  <c r="L39" i="1"/>
  <c r="N39" i="1" s="1"/>
  <c r="H39" i="1"/>
  <c r="J39" i="1" s="1"/>
  <c r="D39" i="1"/>
  <c r="F39" i="1" s="1"/>
  <c r="T38" i="1"/>
  <c r="V38" i="1" s="1"/>
  <c r="P38" i="1"/>
  <c r="R38" i="1" s="1"/>
  <c r="L38" i="1"/>
  <c r="N38" i="1" s="1"/>
  <c r="H38" i="1"/>
  <c r="J38" i="1" s="1"/>
  <c r="D38" i="1"/>
  <c r="F38" i="1" s="1"/>
  <c r="T37" i="1"/>
  <c r="V37" i="1" s="1"/>
  <c r="P37" i="1"/>
  <c r="R37" i="1" s="1"/>
  <c r="N37" i="1"/>
  <c r="L37" i="1"/>
  <c r="H37" i="1"/>
  <c r="J37" i="1" s="1"/>
  <c r="D37" i="1"/>
  <c r="F37" i="1" s="1"/>
  <c r="T36" i="1"/>
  <c r="V36" i="1" s="1"/>
  <c r="P36" i="1"/>
  <c r="R36" i="1" s="1"/>
  <c r="L36" i="1"/>
  <c r="N36" i="1" s="1"/>
  <c r="H36" i="1"/>
  <c r="J36" i="1" s="1"/>
  <c r="D36" i="1"/>
  <c r="F36" i="1" s="1"/>
  <c r="T35" i="1"/>
  <c r="V35" i="1" s="1"/>
  <c r="P35" i="1"/>
  <c r="R35" i="1" s="1"/>
  <c r="L35" i="1"/>
  <c r="N35" i="1" s="1"/>
  <c r="H35" i="1"/>
  <c r="J35" i="1" s="1"/>
  <c r="D35" i="1"/>
  <c r="F35" i="1" s="1"/>
  <c r="T34" i="1"/>
  <c r="V34" i="1" s="1"/>
  <c r="P34" i="1"/>
  <c r="R34" i="1" s="1"/>
  <c r="L34" i="1"/>
  <c r="N34" i="1" s="1"/>
  <c r="H34" i="1"/>
  <c r="J34" i="1" s="1"/>
  <c r="D34" i="1"/>
  <c r="F34" i="1" s="1"/>
  <c r="T33" i="1"/>
  <c r="V33" i="1" s="1"/>
  <c r="P33" i="1"/>
  <c r="R33" i="1" s="1"/>
  <c r="L33" i="1"/>
  <c r="N33" i="1" s="1"/>
  <c r="H33" i="1"/>
  <c r="J33" i="1" s="1"/>
  <c r="D33" i="1"/>
  <c r="F33" i="1" s="1"/>
  <c r="T32" i="1"/>
  <c r="V32" i="1" s="1"/>
  <c r="P32" i="1"/>
  <c r="R32" i="1" s="1"/>
  <c r="L32" i="1"/>
  <c r="N32" i="1" s="1"/>
  <c r="H32" i="1"/>
  <c r="J32" i="1" s="1"/>
  <c r="D32" i="1"/>
  <c r="F32" i="1" s="1"/>
  <c r="T31" i="1"/>
  <c r="V31" i="1" s="1"/>
  <c r="P31" i="1"/>
  <c r="R31" i="1" s="1"/>
  <c r="L31" i="1"/>
  <c r="N31" i="1" s="1"/>
  <c r="H31" i="1"/>
  <c r="J31" i="1" s="1"/>
  <c r="D31" i="1"/>
  <c r="F31" i="1" s="1"/>
  <c r="T30" i="1"/>
  <c r="V30" i="1" s="1"/>
  <c r="P30" i="1"/>
  <c r="R30" i="1" s="1"/>
  <c r="L30" i="1"/>
  <c r="N30" i="1" s="1"/>
  <c r="H30" i="1"/>
  <c r="J30" i="1" s="1"/>
  <c r="D30" i="1"/>
  <c r="F30" i="1" s="1"/>
  <c r="T29" i="1"/>
  <c r="V29" i="1" s="1"/>
  <c r="P29" i="1"/>
  <c r="R29" i="1" s="1"/>
  <c r="L29" i="1"/>
  <c r="N29" i="1" s="1"/>
  <c r="H29" i="1"/>
  <c r="J29" i="1" s="1"/>
  <c r="D29" i="1"/>
  <c r="F29" i="1" s="1"/>
  <c r="T28" i="1"/>
  <c r="V28" i="1" s="1"/>
  <c r="P28" i="1"/>
  <c r="R28" i="1" s="1"/>
  <c r="L28" i="1"/>
  <c r="N28" i="1" s="1"/>
  <c r="H28" i="1"/>
  <c r="J28" i="1" s="1"/>
  <c r="D28" i="1"/>
  <c r="F28" i="1" s="1"/>
  <c r="T27" i="1"/>
  <c r="V27" i="1" s="1"/>
  <c r="P27" i="1"/>
  <c r="R27" i="1" s="1"/>
  <c r="L27" i="1"/>
  <c r="N27" i="1" s="1"/>
  <c r="H27" i="1"/>
  <c r="J27" i="1" s="1"/>
  <c r="D27" i="1"/>
  <c r="F27" i="1" s="1"/>
  <c r="T26" i="1"/>
  <c r="V26" i="1" s="1"/>
  <c r="P26" i="1"/>
  <c r="R26" i="1" s="1"/>
  <c r="L26" i="1"/>
  <c r="N26" i="1" s="1"/>
  <c r="H26" i="1"/>
  <c r="J26" i="1" s="1"/>
  <c r="D26" i="1"/>
  <c r="F26" i="1" s="1"/>
  <c r="T25" i="1"/>
  <c r="V25" i="1" s="1"/>
  <c r="P25" i="1"/>
  <c r="R25" i="1" s="1"/>
  <c r="L25" i="1"/>
  <c r="N25" i="1" s="1"/>
  <c r="H25" i="1"/>
  <c r="J25" i="1" s="1"/>
  <c r="D25" i="1"/>
  <c r="F25" i="1" s="1"/>
  <c r="T24" i="1"/>
  <c r="V24" i="1" s="1"/>
  <c r="P24" i="1"/>
  <c r="R24" i="1" s="1"/>
  <c r="L24" i="1"/>
  <c r="N24" i="1" s="1"/>
  <c r="H24" i="1"/>
  <c r="J24" i="1" s="1"/>
  <c r="D24" i="1"/>
  <c r="F24" i="1" s="1"/>
  <c r="T23" i="1"/>
  <c r="V23" i="1" s="1"/>
  <c r="P23" i="1"/>
  <c r="R23" i="1" s="1"/>
  <c r="L23" i="1"/>
  <c r="N23" i="1" s="1"/>
  <c r="H23" i="1"/>
  <c r="J23" i="1" s="1"/>
  <c r="D23" i="1"/>
  <c r="F23" i="1" s="1"/>
  <c r="T22" i="1"/>
  <c r="V22" i="1" s="1"/>
  <c r="P22" i="1"/>
  <c r="R22" i="1" s="1"/>
  <c r="L22" i="1"/>
  <c r="N22" i="1" s="1"/>
  <c r="H22" i="1"/>
  <c r="J22" i="1" s="1"/>
  <c r="D22" i="1"/>
  <c r="F22" i="1" s="1"/>
  <c r="T21" i="1"/>
  <c r="V21" i="1" s="1"/>
  <c r="P21" i="1"/>
  <c r="R21" i="1" s="1"/>
  <c r="L21" i="1"/>
  <c r="N21" i="1" s="1"/>
  <c r="H21" i="1"/>
  <c r="J21" i="1" s="1"/>
  <c r="D21" i="1"/>
  <c r="F21" i="1" s="1"/>
  <c r="T20" i="1"/>
  <c r="V20" i="1" s="1"/>
  <c r="P20" i="1"/>
  <c r="R20" i="1" s="1"/>
  <c r="L20" i="1"/>
  <c r="N20" i="1" s="1"/>
  <c r="H20" i="1"/>
  <c r="J20" i="1" s="1"/>
  <c r="D20" i="1"/>
  <c r="F20" i="1" s="1"/>
  <c r="T19" i="1"/>
  <c r="V19" i="1" s="1"/>
  <c r="P19" i="1"/>
  <c r="R19" i="1" s="1"/>
  <c r="L19" i="1"/>
  <c r="N19" i="1" s="1"/>
  <c r="H19" i="1"/>
  <c r="J19" i="1" s="1"/>
  <c r="D19" i="1"/>
  <c r="F19" i="1" s="1"/>
  <c r="T18" i="1"/>
  <c r="V18" i="1" s="1"/>
  <c r="P18" i="1"/>
  <c r="R18" i="1" s="1"/>
  <c r="L18" i="1"/>
  <c r="N18" i="1" s="1"/>
  <c r="H18" i="1"/>
  <c r="J18" i="1" s="1"/>
  <c r="D18" i="1"/>
  <c r="F18" i="1" s="1"/>
  <c r="T17" i="1"/>
  <c r="V17" i="1" s="1"/>
  <c r="P17" i="1"/>
  <c r="R17" i="1" s="1"/>
  <c r="L17" i="1"/>
  <c r="N17" i="1" s="1"/>
  <c r="H17" i="1"/>
  <c r="J17" i="1" s="1"/>
  <c r="D17" i="1"/>
  <c r="F17" i="1" s="1"/>
  <c r="T16" i="1"/>
  <c r="V16" i="1" s="1"/>
  <c r="P16" i="1"/>
  <c r="R16" i="1" s="1"/>
  <c r="L16" i="1"/>
  <c r="N16" i="1" s="1"/>
  <c r="H16" i="1"/>
  <c r="J16" i="1" s="1"/>
  <c r="D16" i="1"/>
  <c r="F16" i="1" s="1"/>
  <c r="T15" i="1"/>
  <c r="V15" i="1" s="1"/>
  <c r="P15" i="1"/>
  <c r="R15" i="1" s="1"/>
  <c r="L15" i="1"/>
  <c r="N15" i="1" s="1"/>
  <c r="H15" i="1"/>
  <c r="J15" i="1" s="1"/>
  <c r="D15" i="1"/>
  <c r="F15" i="1" s="1"/>
  <c r="T14" i="1"/>
  <c r="V14" i="1" s="1"/>
  <c r="P14" i="1"/>
  <c r="R14" i="1" s="1"/>
  <c r="L14" i="1"/>
  <c r="N14" i="1" s="1"/>
  <c r="H14" i="1"/>
  <c r="J14" i="1" s="1"/>
  <c r="D14" i="1"/>
  <c r="F14" i="1" s="1"/>
  <c r="T13" i="1"/>
  <c r="V13" i="1" s="1"/>
  <c r="P13" i="1"/>
  <c r="R13" i="1" s="1"/>
  <c r="L13" i="1"/>
  <c r="N13" i="1" s="1"/>
  <c r="H13" i="1"/>
  <c r="J13" i="1" s="1"/>
  <c r="D13" i="1"/>
  <c r="F13" i="1" s="1"/>
  <c r="T63" i="4"/>
  <c r="V63" i="4" s="1"/>
  <c r="P63" i="4"/>
  <c r="R63" i="4" s="1"/>
  <c r="L63" i="4"/>
  <c r="N63" i="4" s="1"/>
  <c r="H63" i="4"/>
  <c r="J63" i="4" s="1"/>
  <c r="D63" i="4"/>
  <c r="F63" i="4" s="1"/>
  <c r="T62" i="4"/>
  <c r="V62" i="4" s="1"/>
  <c r="P62" i="4"/>
  <c r="R62" i="4" s="1"/>
  <c r="L62" i="4"/>
  <c r="N62" i="4" s="1"/>
  <c r="H62" i="4"/>
  <c r="J62" i="4" s="1"/>
  <c r="F62" i="4"/>
  <c r="D62" i="4"/>
  <c r="T61" i="4"/>
  <c r="V61" i="4" s="1"/>
  <c r="P61" i="4"/>
  <c r="R61" i="4" s="1"/>
  <c r="L61" i="4"/>
  <c r="N61" i="4" s="1"/>
  <c r="H61" i="4"/>
  <c r="J61" i="4" s="1"/>
  <c r="D61" i="4"/>
  <c r="F61" i="4" s="1"/>
  <c r="T60" i="4"/>
  <c r="V60" i="4" s="1"/>
  <c r="P60" i="4"/>
  <c r="R60" i="4" s="1"/>
  <c r="L60" i="4"/>
  <c r="N60" i="4" s="1"/>
  <c r="H60" i="4"/>
  <c r="J60" i="4" s="1"/>
  <c r="D60" i="4"/>
  <c r="F60" i="4" s="1"/>
  <c r="T59" i="4"/>
  <c r="V59" i="4" s="1"/>
  <c r="P59" i="4"/>
  <c r="R59" i="4" s="1"/>
  <c r="L59" i="4"/>
  <c r="N59" i="4" s="1"/>
  <c r="H59" i="4"/>
  <c r="J59" i="4" s="1"/>
  <c r="D59" i="4"/>
  <c r="F59" i="4" s="1"/>
  <c r="T58" i="4"/>
  <c r="V58" i="4" s="1"/>
  <c r="P58" i="4"/>
  <c r="R58" i="4" s="1"/>
  <c r="L58" i="4"/>
  <c r="N58" i="4" s="1"/>
  <c r="H58" i="4"/>
  <c r="J58" i="4" s="1"/>
  <c r="D58" i="4"/>
  <c r="F58" i="4" s="1"/>
  <c r="T57" i="4"/>
  <c r="V57" i="4" s="1"/>
  <c r="P57" i="4"/>
  <c r="R57" i="4" s="1"/>
  <c r="L57" i="4"/>
  <c r="N57" i="4" s="1"/>
  <c r="H57" i="4"/>
  <c r="J57" i="4" s="1"/>
  <c r="D57" i="4"/>
  <c r="F57" i="4" s="1"/>
  <c r="T56" i="4"/>
  <c r="V56" i="4" s="1"/>
  <c r="P56" i="4"/>
  <c r="R56" i="4" s="1"/>
  <c r="L56" i="4"/>
  <c r="N56" i="4" s="1"/>
  <c r="H56" i="4"/>
  <c r="J56" i="4" s="1"/>
  <c r="D56" i="4"/>
  <c r="F56" i="4" s="1"/>
  <c r="T55" i="4"/>
  <c r="V55" i="4" s="1"/>
  <c r="P55" i="4"/>
  <c r="R55" i="4" s="1"/>
  <c r="L55" i="4"/>
  <c r="N55" i="4" s="1"/>
  <c r="H55" i="4"/>
  <c r="J55" i="4" s="1"/>
  <c r="D55" i="4"/>
  <c r="F55" i="4" s="1"/>
  <c r="T54" i="4"/>
  <c r="V54" i="4" s="1"/>
  <c r="P54" i="4"/>
  <c r="R54" i="4" s="1"/>
  <c r="L54" i="4"/>
  <c r="N54" i="4" s="1"/>
  <c r="H54" i="4"/>
  <c r="J54" i="4" s="1"/>
  <c r="D54" i="4"/>
  <c r="F54" i="4" s="1"/>
  <c r="T53" i="4"/>
  <c r="V53" i="4" s="1"/>
  <c r="P53" i="4"/>
  <c r="R53" i="4" s="1"/>
  <c r="L53" i="4"/>
  <c r="N53" i="4" s="1"/>
  <c r="H53" i="4"/>
  <c r="J53" i="4" s="1"/>
  <c r="D53" i="4"/>
  <c r="F53" i="4" s="1"/>
  <c r="T52" i="4"/>
  <c r="V52" i="4" s="1"/>
  <c r="P52" i="4"/>
  <c r="R52" i="4" s="1"/>
  <c r="L52" i="4"/>
  <c r="N52" i="4" s="1"/>
  <c r="H52" i="4"/>
  <c r="J52" i="4" s="1"/>
  <c r="D52" i="4"/>
  <c r="F52" i="4" s="1"/>
  <c r="T51" i="4"/>
  <c r="V51" i="4" s="1"/>
  <c r="P51" i="4"/>
  <c r="R51" i="4" s="1"/>
  <c r="L51" i="4"/>
  <c r="N51" i="4" s="1"/>
  <c r="H51" i="4"/>
  <c r="J51" i="4" s="1"/>
  <c r="D51" i="4"/>
  <c r="F51" i="4" s="1"/>
  <c r="T50" i="4"/>
  <c r="V50" i="4" s="1"/>
  <c r="P50" i="4"/>
  <c r="R50" i="4" s="1"/>
  <c r="L50" i="4"/>
  <c r="N50" i="4" s="1"/>
  <c r="H50" i="4"/>
  <c r="J50" i="4" s="1"/>
  <c r="D50" i="4"/>
  <c r="F50" i="4" s="1"/>
  <c r="T49" i="4"/>
  <c r="V49" i="4" s="1"/>
  <c r="P49" i="4"/>
  <c r="R49" i="4" s="1"/>
  <c r="L49" i="4"/>
  <c r="N49" i="4" s="1"/>
  <c r="H49" i="4"/>
  <c r="J49" i="4" s="1"/>
  <c r="D49" i="4"/>
  <c r="F49" i="4" s="1"/>
  <c r="T48" i="4"/>
  <c r="V48" i="4" s="1"/>
  <c r="P48" i="4"/>
  <c r="R48" i="4" s="1"/>
  <c r="L48" i="4"/>
  <c r="N48" i="4" s="1"/>
  <c r="H48" i="4"/>
  <c r="J48" i="4" s="1"/>
  <c r="D48" i="4"/>
  <c r="F48" i="4" s="1"/>
  <c r="T47" i="4"/>
  <c r="V47" i="4" s="1"/>
  <c r="P47" i="4"/>
  <c r="R47" i="4" s="1"/>
  <c r="L47" i="4"/>
  <c r="N47" i="4" s="1"/>
  <c r="H47" i="4"/>
  <c r="J47" i="4" s="1"/>
  <c r="D47" i="4"/>
  <c r="F47" i="4" s="1"/>
  <c r="T46" i="4"/>
  <c r="V46" i="4" s="1"/>
  <c r="P46" i="4"/>
  <c r="R46" i="4" s="1"/>
  <c r="L46" i="4"/>
  <c r="N46" i="4" s="1"/>
  <c r="H46" i="4"/>
  <c r="J46" i="4" s="1"/>
  <c r="D46" i="4"/>
  <c r="F46" i="4" s="1"/>
  <c r="T45" i="4"/>
  <c r="V45" i="4" s="1"/>
  <c r="P45" i="4"/>
  <c r="R45" i="4" s="1"/>
  <c r="L45" i="4"/>
  <c r="N45" i="4" s="1"/>
  <c r="H45" i="4"/>
  <c r="J45" i="4" s="1"/>
  <c r="D45" i="4"/>
  <c r="F45" i="4" s="1"/>
  <c r="T44" i="4"/>
  <c r="V44" i="4" s="1"/>
  <c r="P44" i="4"/>
  <c r="R44" i="4" s="1"/>
  <c r="L44" i="4"/>
  <c r="N44" i="4" s="1"/>
  <c r="H44" i="4"/>
  <c r="J44" i="4" s="1"/>
  <c r="D44" i="4"/>
  <c r="F44" i="4" s="1"/>
  <c r="T43" i="4"/>
  <c r="V43" i="4" s="1"/>
  <c r="P43" i="4"/>
  <c r="R43" i="4" s="1"/>
  <c r="L43" i="4"/>
  <c r="N43" i="4" s="1"/>
  <c r="H43" i="4"/>
  <c r="J43" i="4" s="1"/>
  <c r="D43" i="4"/>
  <c r="F43" i="4" s="1"/>
  <c r="T42" i="4"/>
  <c r="V42" i="4" s="1"/>
  <c r="P42" i="4"/>
  <c r="R42" i="4" s="1"/>
  <c r="L42" i="4"/>
  <c r="N42" i="4" s="1"/>
  <c r="H42" i="4"/>
  <c r="J42" i="4" s="1"/>
  <c r="D42" i="4"/>
  <c r="F42" i="4" s="1"/>
  <c r="T41" i="4"/>
  <c r="V41" i="4" s="1"/>
  <c r="P41" i="4"/>
  <c r="R41" i="4" s="1"/>
  <c r="L41" i="4"/>
  <c r="N41" i="4" s="1"/>
  <c r="H41" i="4"/>
  <c r="J41" i="4" s="1"/>
  <c r="D41" i="4"/>
  <c r="F41" i="4" s="1"/>
  <c r="T40" i="4"/>
  <c r="V40" i="4" s="1"/>
  <c r="P40" i="4"/>
  <c r="R40" i="4" s="1"/>
  <c r="L40" i="4"/>
  <c r="N40" i="4" s="1"/>
  <c r="H40" i="4"/>
  <c r="J40" i="4" s="1"/>
  <c r="D40" i="4"/>
  <c r="F40" i="4" s="1"/>
  <c r="T39" i="4"/>
  <c r="V39" i="4" s="1"/>
  <c r="P39" i="4"/>
  <c r="R39" i="4" s="1"/>
  <c r="L39" i="4"/>
  <c r="N39" i="4" s="1"/>
  <c r="H39" i="4"/>
  <c r="J39" i="4" s="1"/>
  <c r="D39" i="4"/>
  <c r="F39" i="4" s="1"/>
  <c r="T38" i="4"/>
  <c r="V38" i="4" s="1"/>
  <c r="P38" i="4"/>
  <c r="R38" i="4" s="1"/>
  <c r="L38" i="4"/>
  <c r="N38" i="4" s="1"/>
  <c r="H38" i="4"/>
  <c r="J38" i="4" s="1"/>
  <c r="D38" i="4"/>
  <c r="F38" i="4" s="1"/>
  <c r="T37" i="4"/>
  <c r="V37" i="4" s="1"/>
  <c r="P37" i="4"/>
  <c r="R37" i="4" s="1"/>
  <c r="L37" i="4"/>
  <c r="N37" i="4" s="1"/>
  <c r="H37" i="4"/>
  <c r="J37" i="4" s="1"/>
  <c r="D37" i="4"/>
  <c r="F37" i="4" s="1"/>
  <c r="T36" i="4"/>
  <c r="V36" i="4" s="1"/>
  <c r="P36" i="4"/>
  <c r="R36" i="4" s="1"/>
  <c r="L36" i="4"/>
  <c r="N36" i="4" s="1"/>
  <c r="H36" i="4"/>
  <c r="J36" i="4" s="1"/>
  <c r="D36" i="4"/>
  <c r="F36" i="4" s="1"/>
  <c r="T35" i="4"/>
  <c r="V35" i="4" s="1"/>
  <c r="P35" i="4"/>
  <c r="R35" i="4" s="1"/>
  <c r="L35" i="4"/>
  <c r="N35" i="4" s="1"/>
  <c r="H35" i="4"/>
  <c r="J35" i="4" s="1"/>
  <c r="D35" i="4"/>
  <c r="F35" i="4" s="1"/>
  <c r="T34" i="4"/>
  <c r="V34" i="4" s="1"/>
  <c r="P34" i="4"/>
  <c r="R34" i="4" s="1"/>
  <c r="L34" i="4"/>
  <c r="N34" i="4" s="1"/>
  <c r="H34" i="4"/>
  <c r="J34" i="4" s="1"/>
  <c r="D34" i="4"/>
  <c r="F34" i="4" s="1"/>
  <c r="T33" i="4"/>
  <c r="V33" i="4" s="1"/>
  <c r="P33" i="4"/>
  <c r="R33" i="4" s="1"/>
  <c r="L33" i="4"/>
  <c r="N33" i="4" s="1"/>
  <c r="H33" i="4"/>
  <c r="J33" i="4" s="1"/>
  <c r="D33" i="4"/>
  <c r="F33" i="4" s="1"/>
  <c r="T32" i="4"/>
  <c r="V32" i="4" s="1"/>
  <c r="P32" i="4"/>
  <c r="R32" i="4" s="1"/>
  <c r="L32" i="4"/>
  <c r="N32" i="4" s="1"/>
  <c r="H32" i="4"/>
  <c r="J32" i="4" s="1"/>
  <c r="D32" i="4"/>
  <c r="F32" i="4" s="1"/>
  <c r="T31" i="4"/>
  <c r="V31" i="4" s="1"/>
  <c r="P31" i="4"/>
  <c r="R31" i="4" s="1"/>
  <c r="L31" i="4"/>
  <c r="N31" i="4" s="1"/>
  <c r="H31" i="4"/>
  <c r="J31" i="4" s="1"/>
  <c r="D31" i="4"/>
  <c r="F31" i="4" s="1"/>
  <c r="T30" i="4"/>
  <c r="V30" i="4" s="1"/>
  <c r="P30" i="4"/>
  <c r="R30" i="4" s="1"/>
  <c r="L30" i="4"/>
  <c r="N30" i="4" s="1"/>
  <c r="H30" i="4"/>
  <c r="J30" i="4" s="1"/>
  <c r="D30" i="4"/>
  <c r="F30" i="4" s="1"/>
  <c r="T29" i="4"/>
  <c r="V29" i="4" s="1"/>
  <c r="P29" i="4"/>
  <c r="R29" i="4" s="1"/>
  <c r="L29" i="4"/>
  <c r="N29" i="4" s="1"/>
  <c r="H29" i="4"/>
  <c r="J29" i="4" s="1"/>
  <c r="D29" i="4"/>
  <c r="F29" i="4" s="1"/>
  <c r="T28" i="4"/>
  <c r="V28" i="4" s="1"/>
  <c r="P28" i="4"/>
  <c r="R28" i="4" s="1"/>
  <c r="L28" i="4"/>
  <c r="N28" i="4" s="1"/>
  <c r="H28" i="4"/>
  <c r="J28" i="4" s="1"/>
  <c r="D28" i="4"/>
  <c r="F28" i="4" s="1"/>
  <c r="T27" i="4"/>
  <c r="V27" i="4" s="1"/>
  <c r="P27" i="4"/>
  <c r="R27" i="4" s="1"/>
  <c r="L27" i="4"/>
  <c r="N27" i="4" s="1"/>
  <c r="H27" i="4"/>
  <c r="J27" i="4" s="1"/>
  <c r="D27" i="4"/>
  <c r="F27" i="4" s="1"/>
  <c r="T26" i="4"/>
  <c r="V26" i="4" s="1"/>
  <c r="P26" i="4"/>
  <c r="R26" i="4" s="1"/>
  <c r="L26" i="4"/>
  <c r="N26" i="4" s="1"/>
  <c r="H26" i="4"/>
  <c r="J26" i="4" s="1"/>
  <c r="D26" i="4"/>
  <c r="F26" i="4" s="1"/>
  <c r="T25" i="4"/>
  <c r="V25" i="4" s="1"/>
  <c r="P25" i="4"/>
  <c r="R25" i="4" s="1"/>
  <c r="L25" i="4"/>
  <c r="N25" i="4" s="1"/>
  <c r="H25" i="4"/>
  <c r="J25" i="4" s="1"/>
  <c r="D25" i="4"/>
  <c r="F25" i="4" s="1"/>
  <c r="T24" i="4"/>
  <c r="V24" i="4" s="1"/>
  <c r="P24" i="4"/>
  <c r="R24" i="4" s="1"/>
  <c r="L24" i="4"/>
  <c r="N24" i="4" s="1"/>
  <c r="H24" i="4"/>
  <c r="J24" i="4" s="1"/>
  <c r="D24" i="4"/>
  <c r="F24" i="4" s="1"/>
  <c r="T23" i="4"/>
  <c r="V23" i="4" s="1"/>
  <c r="P23" i="4"/>
  <c r="R23" i="4" s="1"/>
  <c r="L23" i="4"/>
  <c r="N23" i="4" s="1"/>
  <c r="H23" i="4"/>
  <c r="J23" i="4" s="1"/>
  <c r="D23" i="4"/>
  <c r="F23" i="4" s="1"/>
  <c r="T22" i="4"/>
  <c r="V22" i="4" s="1"/>
  <c r="P22" i="4"/>
  <c r="R22" i="4" s="1"/>
  <c r="L22" i="4"/>
  <c r="N22" i="4" s="1"/>
  <c r="H22" i="4"/>
  <c r="J22" i="4" s="1"/>
  <c r="D22" i="4"/>
  <c r="F22" i="4" s="1"/>
  <c r="T21" i="4"/>
  <c r="V21" i="4" s="1"/>
  <c r="P21" i="4"/>
  <c r="R21" i="4" s="1"/>
  <c r="L21" i="4"/>
  <c r="N21" i="4" s="1"/>
  <c r="H21" i="4"/>
  <c r="J21" i="4" s="1"/>
  <c r="D21" i="4"/>
  <c r="F21" i="4" s="1"/>
  <c r="T20" i="4"/>
  <c r="V20" i="4" s="1"/>
  <c r="P20" i="4"/>
  <c r="R20" i="4" s="1"/>
  <c r="L20" i="4"/>
  <c r="N20" i="4" s="1"/>
  <c r="H20" i="4"/>
  <c r="J20" i="4" s="1"/>
  <c r="D20" i="4"/>
  <c r="F20" i="4" s="1"/>
  <c r="T19" i="4"/>
  <c r="V19" i="4" s="1"/>
  <c r="P19" i="4"/>
  <c r="R19" i="4" s="1"/>
  <c r="L19" i="4"/>
  <c r="N19" i="4" s="1"/>
  <c r="H19" i="4"/>
  <c r="J19" i="4" s="1"/>
  <c r="D19" i="4"/>
  <c r="F19" i="4" s="1"/>
  <c r="T18" i="4"/>
  <c r="V18" i="4" s="1"/>
  <c r="P18" i="4"/>
  <c r="R18" i="4" s="1"/>
  <c r="L18" i="4"/>
  <c r="N18" i="4" s="1"/>
  <c r="H18" i="4"/>
  <c r="J18" i="4" s="1"/>
  <c r="D18" i="4"/>
  <c r="F18" i="4" s="1"/>
  <c r="T17" i="4"/>
  <c r="V17" i="4" s="1"/>
  <c r="P17" i="4"/>
  <c r="R17" i="4" s="1"/>
  <c r="L17" i="4"/>
  <c r="N17" i="4" s="1"/>
  <c r="H17" i="4"/>
  <c r="J17" i="4" s="1"/>
  <c r="D17" i="4"/>
  <c r="F17" i="4" s="1"/>
  <c r="T16" i="4"/>
  <c r="V16" i="4" s="1"/>
  <c r="P16" i="4"/>
  <c r="R16" i="4" s="1"/>
  <c r="L16" i="4"/>
  <c r="N16" i="4" s="1"/>
  <c r="H16" i="4"/>
  <c r="J16" i="4" s="1"/>
  <c r="D16" i="4"/>
  <c r="F16" i="4" s="1"/>
  <c r="T15" i="4"/>
  <c r="V15" i="4" s="1"/>
  <c r="P15" i="4"/>
  <c r="R15" i="4" s="1"/>
  <c r="L15" i="4"/>
  <c r="N15" i="4" s="1"/>
  <c r="H15" i="4"/>
  <c r="J15" i="4" s="1"/>
  <c r="D15" i="4"/>
  <c r="F15" i="4" s="1"/>
  <c r="T14" i="4"/>
  <c r="V14" i="4" s="1"/>
  <c r="P14" i="4"/>
  <c r="R14" i="4" s="1"/>
  <c r="L14" i="4"/>
  <c r="N14" i="4" s="1"/>
  <c r="H14" i="4"/>
  <c r="J14" i="4" s="1"/>
  <c r="D14" i="4"/>
  <c r="F14" i="4" s="1"/>
  <c r="T13" i="4"/>
  <c r="V13" i="4" s="1"/>
  <c r="P13" i="4"/>
  <c r="R13" i="4" s="1"/>
  <c r="L13" i="4"/>
  <c r="N13" i="4" s="1"/>
  <c r="H13" i="4"/>
  <c r="J13" i="4" s="1"/>
  <c r="D13" i="4"/>
  <c r="F13" i="4" s="1"/>
  <c r="W21" i="1" l="1"/>
  <c r="W31" i="1"/>
  <c r="W37" i="1"/>
  <c r="W26" i="1"/>
  <c r="W57" i="1"/>
  <c r="W63" i="4"/>
  <c r="W60" i="1"/>
  <c r="W44" i="1"/>
  <c r="W52" i="1"/>
  <c r="W28" i="4"/>
  <c r="W36" i="1"/>
  <c r="W15" i="1"/>
  <c r="W17" i="1"/>
  <c r="W45" i="4"/>
  <c r="W22" i="1"/>
  <c r="W27" i="1"/>
  <c r="W38" i="1"/>
  <c r="W46" i="1"/>
  <c r="W54" i="1"/>
  <c r="W32" i="1"/>
  <c r="W45" i="1"/>
  <c r="W53" i="1"/>
  <c r="W16" i="1"/>
  <c r="W25" i="1"/>
  <c r="W30" i="1"/>
  <c r="W43" i="1"/>
  <c r="W51" i="1"/>
  <c r="W59" i="1"/>
  <c r="W20" i="1"/>
  <c r="W29" i="1"/>
  <c r="W35" i="1"/>
  <c r="W42" i="1"/>
  <c r="W50" i="1"/>
  <c r="W41" i="1"/>
  <c r="W49" i="1"/>
  <c r="W58" i="1"/>
  <c r="W63" i="1"/>
  <c r="W14" i="1"/>
  <c r="W19" i="1"/>
  <c r="W24" i="1"/>
  <c r="W34" i="1"/>
  <c r="W40" i="1"/>
  <c r="W48" i="1"/>
  <c r="W56" i="1"/>
  <c r="W62" i="1"/>
  <c r="W13" i="1"/>
  <c r="W18" i="1"/>
  <c r="W23" i="1"/>
  <c r="W28" i="1"/>
  <c r="W33" i="1"/>
  <c r="W39" i="1"/>
  <c r="W47" i="1"/>
  <c r="W55" i="1"/>
  <c r="W61" i="1"/>
  <c r="W60" i="4"/>
  <c r="W62" i="4"/>
  <c r="W61" i="4"/>
  <c r="W32" i="4"/>
  <c r="W41" i="4"/>
  <c r="W50" i="4"/>
  <c r="W57" i="4"/>
  <c r="W42" i="4"/>
  <c r="W34" i="4"/>
  <c r="W19" i="4"/>
  <c r="W55" i="4"/>
  <c r="W31" i="4"/>
  <c r="W18" i="4"/>
  <c r="W17" i="4"/>
  <c r="W22" i="4"/>
  <c r="W35" i="4"/>
  <c r="W15" i="4"/>
  <c r="W24" i="4"/>
  <c r="W51" i="4"/>
  <c r="W52" i="4"/>
  <c r="W23" i="4"/>
  <c r="W33" i="4"/>
  <c r="W43" i="4"/>
  <c r="W44" i="4"/>
  <c r="W56" i="4"/>
  <c r="W27" i="4"/>
  <c r="W38" i="4"/>
  <c r="W37" i="4"/>
  <c r="W14" i="4"/>
  <c r="W49" i="4"/>
  <c r="W13" i="4"/>
  <c r="W36" i="4"/>
  <c r="W47" i="4"/>
  <c r="W48" i="4"/>
  <c r="W54" i="4"/>
  <c r="W59" i="4"/>
  <c r="W21" i="4"/>
  <c r="W26" i="4"/>
  <c r="W30" i="4"/>
  <c r="W25" i="4"/>
  <c r="W40" i="4"/>
  <c r="W58" i="4"/>
  <c r="W16" i="4"/>
  <c r="W20" i="4"/>
  <c r="W29" i="4"/>
  <c r="W39" i="4"/>
  <c r="W46" i="4"/>
  <c r="W53" i="4"/>
  <c r="AD3" i="2" l="1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2" i="2"/>
  <c r="T12" i="1"/>
  <c r="P12" i="1"/>
  <c r="L12" i="1"/>
  <c r="H12" i="1"/>
  <c r="D12" i="1"/>
  <c r="T12" i="4"/>
  <c r="P12" i="4"/>
  <c r="L12" i="4"/>
  <c r="H12" i="4"/>
  <c r="D12" i="4"/>
  <c r="A60" i="4" l="1" a="1"/>
  <c r="A60" i="4" s="1"/>
  <c r="A54" i="4" a="1"/>
  <c r="A54" i="4" s="1"/>
  <c r="A48" i="4" a="1"/>
  <c r="A48" i="4" s="1"/>
  <c r="A42" i="4" a="1"/>
  <c r="A42" i="4" s="1"/>
  <c r="A36" i="4" a="1"/>
  <c r="A36" i="4" s="1"/>
  <c r="A30" i="4" a="1"/>
  <c r="A30" i="4" s="1"/>
  <c r="A24" i="4" a="1"/>
  <c r="A24" i="4" s="1"/>
  <c r="A18" i="4" a="1"/>
  <c r="A18" i="4" s="1"/>
  <c r="B59" i="4" a="1"/>
  <c r="B59" i="4" s="1"/>
  <c r="B53" i="4" a="1"/>
  <c r="B53" i="4" s="1"/>
  <c r="B47" i="4" a="1"/>
  <c r="B47" i="4" s="1"/>
  <c r="B41" i="4" a="1"/>
  <c r="B41" i="4" s="1"/>
  <c r="B35" i="4" a="1"/>
  <c r="B35" i="4" s="1"/>
  <c r="B29" i="4" a="1"/>
  <c r="B29" i="4" s="1"/>
  <c r="B23" i="4" a="1"/>
  <c r="B23" i="4" s="1"/>
  <c r="B17" i="4" a="1"/>
  <c r="B17" i="4" s="1"/>
  <c r="A59" i="4" a="1"/>
  <c r="A59" i="4" s="1"/>
  <c r="A53" i="4" a="1"/>
  <c r="A53" i="4" s="1"/>
  <c r="A47" i="4" a="1"/>
  <c r="A47" i="4" s="1"/>
  <c r="A41" i="4" a="1"/>
  <c r="A41" i="4" s="1"/>
  <c r="A35" i="4" a="1"/>
  <c r="A35" i="4" s="1"/>
  <c r="A29" i="4" a="1"/>
  <c r="A29" i="4" s="1"/>
  <c r="A23" i="4" a="1"/>
  <c r="A23" i="4" s="1"/>
  <c r="A17" i="4" a="1"/>
  <c r="A17" i="4" s="1"/>
  <c r="B58" i="4" a="1"/>
  <c r="B58" i="4" s="1"/>
  <c r="B52" i="4" a="1"/>
  <c r="B52" i="4" s="1"/>
  <c r="B46" i="4" a="1"/>
  <c r="B46" i="4" s="1"/>
  <c r="B40" i="4" a="1"/>
  <c r="B40" i="4" s="1"/>
  <c r="B34" i="4" a="1"/>
  <c r="B34" i="4" s="1"/>
  <c r="B28" i="4" a="1"/>
  <c r="B28" i="4" s="1"/>
  <c r="B22" i="4" a="1"/>
  <c r="B22" i="4" s="1"/>
  <c r="B16" i="4" a="1"/>
  <c r="B16" i="4" s="1"/>
  <c r="A58" i="4" a="1"/>
  <c r="A58" i="4" s="1"/>
  <c r="A52" i="4" a="1"/>
  <c r="A52" i="4" s="1"/>
  <c r="A46" i="4" a="1"/>
  <c r="A46" i="4" s="1"/>
  <c r="A40" i="4" a="1"/>
  <c r="A40" i="4" s="1"/>
  <c r="A34" i="4" a="1"/>
  <c r="A34" i="4" s="1"/>
  <c r="A28" i="4" a="1"/>
  <c r="A28" i="4" s="1"/>
  <c r="A22" i="4" a="1"/>
  <c r="A22" i="4" s="1"/>
  <c r="A16" i="4" a="1"/>
  <c r="A16" i="4" s="1"/>
  <c r="B63" i="4" a="1"/>
  <c r="B63" i="4" s="1"/>
  <c r="B57" i="4" a="1"/>
  <c r="B57" i="4" s="1"/>
  <c r="B51" i="4" a="1"/>
  <c r="B51" i="4" s="1"/>
  <c r="B45" i="4" a="1"/>
  <c r="B45" i="4" s="1"/>
  <c r="B39" i="4" a="1"/>
  <c r="B39" i="4" s="1"/>
  <c r="B33" i="4" a="1"/>
  <c r="B33" i="4" s="1"/>
  <c r="B27" i="4" a="1"/>
  <c r="B27" i="4" s="1"/>
  <c r="B21" i="4" a="1"/>
  <c r="B21" i="4" s="1"/>
  <c r="B15" i="4" a="1"/>
  <c r="B15" i="4" s="1"/>
  <c r="A63" i="4" a="1"/>
  <c r="A63" i="4" s="1"/>
  <c r="A57" i="4" a="1"/>
  <c r="A57" i="4" s="1"/>
  <c r="A51" i="4" a="1"/>
  <c r="A51" i="4" s="1"/>
  <c r="A45" i="4" a="1"/>
  <c r="A45" i="4" s="1"/>
  <c r="A39" i="4" a="1"/>
  <c r="A39" i="4" s="1"/>
  <c r="A33" i="4" a="1"/>
  <c r="A33" i="4" s="1"/>
  <c r="A27" i="4" a="1"/>
  <c r="A27" i="4" s="1"/>
  <c r="A21" i="4" a="1"/>
  <c r="A21" i="4" s="1"/>
  <c r="A15" i="4" a="1"/>
  <c r="A15" i="4" s="1"/>
  <c r="B62" i="4" a="1"/>
  <c r="B62" i="4" s="1"/>
  <c r="B56" i="4" a="1"/>
  <c r="B56" i="4" s="1"/>
  <c r="B50" i="4" a="1"/>
  <c r="B50" i="4" s="1"/>
  <c r="B44" i="4" a="1"/>
  <c r="B44" i="4" s="1"/>
  <c r="B38" i="4" a="1"/>
  <c r="B38" i="4" s="1"/>
  <c r="B32" i="4" a="1"/>
  <c r="B32" i="4" s="1"/>
  <c r="B26" i="4" a="1"/>
  <c r="B26" i="4" s="1"/>
  <c r="B20" i="4" a="1"/>
  <c r="B20" i="4" s="1"/>
  <c r="B14" i="4" a="1"/>
  <c r="B14" i="4" s="1"/>
  <c r="A62" i="4" a="1"/>
  <c r="A62" i="4" s="1"/>
  <c r="A56" i="4" a="1"/>
  <c r="A56" i="4" s="1"/>
  <c r="A50" i="4" a="1"/>
  <c r="A50" i="4" s="1"/>
  <c r="A44" i="4" a="1"/>
  <c r="A44" i="4" s="1"/>
  <c r="A38" i="4" a="1"/>
  <c r="A38" i="4" s="1"/>
  <c r="A32" i="4" a="1"/>
  <c r="A32" i="4" s="1"/>
  <c r="A26" i="4" a="1"/>
  <c r="A26" i="4" s="1"/>
  <c r="A20" i="4" a="1"/>
  <c r="A20" i="4" s="1"/>
  <c r="A14" i="4" a="1"/>
  <c r="A14" i="4" s="1"/>
  <c r="B61" i="4" a="1"/>
  <c r="B61" i="4" s="1"/>
  <c r="B55" i="4" a="1"/>
  <c r="B55" i="4" s="1"/>
  <c r="B49" i="4" a="1"/>
  <c r="B49" i="4" s="1"/>
  <c r="B43" i="4" a="1"/>
  <c r="B43" i="4" s="1"/>
  <c r="B37" i="4" a="1"/>
  <c r="B37" i="4" s="1"/>
  <c r="B31" i="4" a="1"/>
  <c r="B31" i="4" s="1"/>
  <c r="B25" i="4" a="1"/>
  <c r="B25" i="4" s="1"/>
  <c r="B19" i="4" a="1"/>
  <c r="B19" i="4" s="1"/>
  <c r="B13" i="4" a="1"/>
  <c r="B13" i="4" s="1"/>
  <c r="A61" i="4" a="1"/>
  <c r="A61" i="4" s="1"/>
  <c r="A55" i="4" a="1"/>
  <c r="A55" i="4" s="1"/>
  <c r="A49" i="4" a="1"/>
  <c r="A49" i="4" s="1"/>
  <c r="A43" i="4" a="1"/>
  <c r="A43" i="4" s="1"/>
  <c r="A37" i="4" a="1"/>
  <c r="A37" i="4" s="1"/>
  <c r="A31" i="4" a="1"/>
  <c r="A31" i="4" s="1"/>
  <c r="A25" i="4" a="1"/>
  <c r="A25" i="4" s="1"/>
  <c r="A19" i="4" a="1"/>
  <c r="A19" i="4" s="1"/>
  <c r="A13" i="4" a="1"/>
  <c r="A13" i="4" s="1"/>
  <c r="B60" i="4" a="1"/>
  <c r="B60" i="4" s="1"/>
  <c r="B54" i="4" a="1"/>
  <c r="B54" i="4" s="1"/>
  <c r="B48" i="4" a="1"/>
  <c r="B48" i="4" s="1"/>
  <c r="B42" i="4" a="1"/>
  <c r="B42" i="4" s="1"/>
  <c r="B36" i="4" a="1"/>
  <c r="B36" i="4" s="1"/>
  <c r="B30" i="4" a="1"/>
  <c r="B30" i="4" s="1"/>
  <c r="B24" i="4" a="1"/>
  <c r="B24" i="4" s="1"/>
  <c r="B18" i="4" a="1"/>
  <c r="B18" i="4" s="1"/>
  <c r="B12" i="4" a="1"/>
  <c r="B12" i="4" s="1"/>
  <c r="A12" i="4" a="1"/>
  <c r="A12" i="4" s="1"/>
  <c r="B6" i="1" l="1"/>
  <c r="B6" i="4"/>
  <c r="AE6" i="2" l="1"/>
  <c r="AE12" i="2"/>
  <c r="AE18" i="2"/>
  <c r="AE24" i="2"/>
  <c r="AE30" i="2"/>
  <c r="AE36" i="2"/>
  <c r="AE42" i="2"/>
  <c r="AE48" i="2"/>
  <c r="AE54" i="2"/>
  <c r="AE60" i="2"/>
  <c r="AE66" i="2"/>
  <c r="AE72" i="2"/>
  <c r="AE78" i="2"/>
  <c r="AE84" i="2"/>
  <c r="AE90" i="2"/>
  <c r="AE96" i="2"/>
  <c r="AE102" i="2"/>
  <c r="AE108" i="2"/>
  <c r="AE114" i="2"/>
  <c r="AE120" i="2"/>
  <c r="AE126" i="2"/>
  <c r="AE132" i="2"/>
  <c r="AE138" i="2"/>
  <c r="AE144" i="2"/>
  <c r="AE150" i="2"/>
  <c r="AE156" i="2"/>
  <c r="AE168" i="2"/>
  <c r="AE174" i="2"/>
  <c r="AE180" i="2"/>
  <c r="AE186" i="2"/>
  <c r="AE192" i="2"/>
  <c r="AE198" i="2"/>
  <c r="AE210" i="2"/>
  <c r="AE222" i="2"/>
  <c r="AE234" i="2"/>
  <c r="AE246" i="2"/>
  <c r="AE258" i="2"/>
  <c r="AE264" i="2"/>
  <c r="AE270" i="2"/>
  <c r="AE276" i="2"/>
  <c r="AE282" i="2"/>
  <c r="AE288" i="2"/>
  <c r="AE294" i="2"/>
  <c r="AE300" i="2"/>
  <c r="AE306" i="2"/>
  <c r="AE312" i="2"/>
  <c r="AE348" i="2"/>
  <c r="AE360" i="2"/>
  <c r="AE372" i="2"/>
  <c r="AE384" i="2"/>
  <c r="AE396" i="2"/>
  <c r="AE319" i="2"/>
  <c r="AE355" i="2"/>
  <c r="AE379" i="2"/>
  <c r="AE397" i="2"/>
  <c r="AE344" i="2"/>
  <c r="AE392" i="2"/>
  <c r="AE43" i="2"/>
  <c r="AE85" i="2"/>
  <c r="AE103" i="2"/>
  <c r="AE109" i="2"/>
  <c r="AE121" i="2"/>
  <c r="AE133" i="2"/>
  <c r="AE145" i="2"/>
  <c r="AE157" i="2"/>
  <c r="AE169" i="2"/>
  <c r="AE175" i="2"/>
  <c r="AE187" i="2"/>
  <c r="AE199" i="2"/>
  <c r="AE205" i="2"/>
  <c r="AE217" i="2"/>
  <c r="AE229" i="2"/>
  <c r="AE241" i="2"/>
  <c r="AE253" i="2"/>
  <c r="AE265" i="2"/>
  <c r="AE271" i="2"/>
  <c r="AE283" i="2"/>
  <c r="AE295" i="2"/>
  <c r="AE307" i="2"/>
  <c r="AE331" i="2"/>
  <c r="AE337" i="2"/>
  <c r="AE361" i="2"/>
  <c r="AE385" i="2"/>
  <c r="AE350" i="2"/>
  <c r="AE386" i="2"/>
  <c r="AE7" i="2"/>
  <c r="AE13" i="2"/>
  <c r="AE19" i="2"/>
  <c r="AE25" i="2"/>
  <c r="AE31" i="2"/>
  <c r="AE37" i="2"/>
  <c r="AE49" i="2"/>
  <c r="AE55" i="2"/>
  <c r="AE61" i="2"/>
  <c r="AE67" i="2"/>
  <c r="AE73" i="2"/>
  <c r="AE79" i="2"/>
  <c r="AE91" i="2"/>
  <c r="AE97" i="2"/>
  <c r="AE115" i="2"/>
  <c r="AE127" i="2"/>
  <c r="AE139" i="2"/>
  <c r="AE151" i="2"/>
  <c r="AE163" i="2"/>
  <c r="AE181" i="2"/>
  <c r="AE193" i="2"/>
  <c r="AE211" i="2"/>
  <c r="AE223" i="2"/>
  <c r="AE235" i="2"/>
  <c r="AE247" i="2"/>
  <c r="AE259" i="2"/>
  <c r="AE277" i="2"/>
  <c r="AE289" i="2"/>
  <c r="AE301" i="2"/>
  <c r="AE325" i="2"/>
  <c r="AE343" i="2"/>
  <c r="AE367" i="2"/>
  <c r="AE374" i="2"/>
  <c r="AE2" i="2"/>
  <c r="AE152" i="2"/>
  <c r="AE242" i="2"/>
  <c r="AE272" i="2"/>
  <c r="AE302" i="2"/>
  <c r="AE332" i="2"/>
  <c r="AE380" i="2"/>
  <c r="AE8" i="2"/>
  <c r="AE14" i="2"/>
  <c r="AE20" i="2"/>
  <c r="AE26" i="2"/>
  <c r="AE32" i="2"/>
  <c r="AE38" i="2"/>
  <c r="AE44" i="2"/>
  <c r="AE50" i="2"/>
  <c r="AE56" i="2"/>
  <c r="AE62" i="2"/>
  <c r="AE68" i="2"/>
  <c r="AE74" i="2"/>
  <c r="AE80" i="2"/>
  <c r="AE86" i="2"/>
  <c r="AE92" i="2"/>
  <c r="AE98" i="2"/>
  <c r="AE104" i="2"/>
  <c r="AE110" i="2"/>
  <c r="AE116" i="2"/>
  <c r="AE122" i="2"/>
  <c r="AE128" i="2"/>
  <c r="AE134" i="2"/>
  <c r="AE140" i="2"/>
  <c r="AE146" i="2"/>
  <c r="AE158" i="2"/>
  <c r="AE164" i="2"/>
  <c r="AE170" i="2"/>
  <c r="AE176" i="2"/>
  <c r="AE182" i="2"/>
  <c r="AE188" i="2"/>
  <c r="AE194" i="2"/>
  <c r="AE200" i="2"/>
  <c r="AE206" i="2"/>
  <c r="AE212" i="2"/>
  <c r="AE218" i="2"/>
  <c r="AE224" i="2"/>
  <c r="AE230" i="2"/>
  <c r="AE236" i="2"/>
  <c r="AE248" i="2"/>
  <c r="AE254" i="2"/>
  <c r="AE260" i="2"/>
  <c r="AE266" i="2"/>
  <c r="AE278" i="2"/>
  <c r="AE284" i="2"/>
  <c r="AE290" i="2"/>
  <c r="AE296" i="2"/>
  <c r="AE308" i="2"/>
  <c r="AE314" i="2"/>
  <c r="AE320" i="2"/>
  <c r="AE326" i="2"/>
  <c r="AE356" i="2"/>
  <c r="AE362" i="2"/>
  <c r="AE27" i="2"/>
  <c r="AE51" i="2"/>
  <c r="AE63" i="2"/>
  <c r="AE75" i="2"/>
  <c r="AE81" i="2"/>
  <c r="AE93" i="2"/>
  <c r="AE105" i="2"/>
  <c r="AE117" i="2"/>
  <c r="AE129" i="2"/>
  <c r="AE135" i="2"/>
  <c r="AE147" i="2"/>
  <c r="AE153" i="2"/>
  <c r="AE165" i="2"/>
  <c r="AE177" i="2"/>
  <c r="AE183" i="2"/>
  <c r="AE189" i="2"/>
  <c r="AE195" i="2"/>
  <c r="AE201" i="2"/>
  <c r="AE207" i="2"/>
  <c r="AE219" i="2"/>
  <c r="AE225" i="2"/>
  <c r="AE237" i="2"/>
  <c r="AE243" i="2"/>
  <c r="AE255" i="2"/>
  <c r="AE261" i="2"/>
  <c r="AE273" i="2"/>
  <c r="AE279" i="2"/>
  <c r="AE291" i="2"/>
  <c r="AE297" i="2"/>
  <c r="AE309" i="2"/>
  <c r="AE315" i="2"/>
  <c r="AE327" i="2"/>
  <c r="AE339" i="2"/>
  <c r="AE351" i="2"/>
  <c r="AE357" i="2"/>
  <c r="AE369" i="2"/>
  <c r="AE381" i="2"/>
  <c r="AE393" i="2"/>
  <c r="AE3" i="2"/>
  <c r="AE9" i="2"/>
  <c r="AE15" i="2"/>
  <c r="AE21" i="2"/>
  <c r="AE33" i="2"/>
  <c r="AE39" i="2"/>
  <c r="AE45" i="2"/>
  <c r="AE57" i="2"/>
  <c r="AE69" i="2"/>
  <c r="AE87" i="2"/>
  <c r="AE99" i="2"/>
  <c r="AE111" i="2"/>
  <c r="AE123" i="2"/>
  <c r="AE141" i="2"/>
  <c r="AE159" i="2"/>
  <c r="AE171" i="2"/>
  <c r="AE213" i="2"/>
  <c r="AE231" i="2"/>
  <c r="AE249" i="2"/>
  <c r="AE267" i="2"/>
  <c r="AE285" i="2"/>
  <c r="AE303" i="2"/>
  <c r="AE321" i="2"/>
  <c r="AE333" i="2"/>
  <c r="AE345" i="2"/>
  <c r="AE363" i="2"/>
  <c r="AE375" i="2"/>
  <c r="AE387" i="2"/>
  <c r="AE40" i="2"/>
  <c r="AE88" i="2"/>
  <c r="AE100" i="2"/>
  <c r="AE112" i="2"/>
  <c r="AE124" i="2"/>
  <c r="AE136" i="2"/>
  <c r="AE148" i="2"/>
  <c r="AE160" i="2"/>
  <c r="AE172" i="2"/>
  <c r="AE184" i="2"/>
  <c r="AE196" i="2"/>
  <c r="AE208" i="2"/>
  <c r="AE220" i="2"/>
  <c r="AE232" i="2"/>
  <c r="AE244" i="2"/>
  <c r="AE256" i="2"/>
  <c r="AE268" i="2"/>
  <c r="AE280" i="2"/>
  <c r="AE298" i="2"/>
  <c r="AE310" i="2"/>
  <c r="AE316" i="2"/>
  <c r="AE328" i="2"/>
  <c r="AE340" i="2"/>
  <c r="AE352" i="2"/>
  <c r="AE364" i="2"/>
  <c r="AE376" i="2"/>
  <c r="AE388" i="2"/>
  <c r="AE4" i="2"/>
  <c r="AE10" i="2"/>
  <c r="AE16" i="2"/>
  <c r="AE22" i="2"/>
  <c r="AE28" i="2"/>
  <c r="AE34" i="2"/>
  <c r="AE46" i="2"/>
  <c r="AE52" i="2"/>
  <c r="AE58" i="2"/>
  <c r="AE64" i="2"/>
  <c r="AE70" i="2"/>
  <c r="AE76" i="2"/>
  <c r="AE82" i="2"/>
  <c r="AE94" i="2"/>
  <c r="AE106" i="2"/>
  <c r="AE118" i="2"/>
  <c r="AE130" i="2"/>
  <c r="AE142" i="2"/>
  <c r="AE154" i="2"/>
  <c r="AE166" i="2"/>
  <c r="AE178" i="2"/>
  <c r="AE190" i="2"/>
  <c r="AE202" i="2"/>
  <c r="AE214" i="2"/>
  <c r="AE226" i="2"/>
  <c r="AE238" i="2"/>
  <c r="AE250" i="2"/>
  <c r="AE262" i="2"/>
  <c r="AE274" i="2"/>
  <c r="AE286" i="2"/>
  <c r="AE292" i="2"/>
  <c r="AE304" i="2"/>
  <c r="AE322" i="2"/>
  <c r="AE334" i="2"/>
  <c r="AE346" i="2"/>
  <c r="AE358" i="2"/>
  <c r="AE370" i="2"/>
  <c r="AE382" i="2"/>
  <c r="AE394" i="2"/>
  <c r="AE41" i="2"/>
  <c r="AE83" i="2"/>
  <c r="AE101" i="2"/>
  <c r="AE113" i="2"/>
  <c r="AE125" i="2"/>
  <c r="AE137" i="2"/>
  <c r="AE149" i="2"/>
  <c r="AE161" i="2"/>
  <c r="AE173" i="2"/>
  <c r="AE191" i="2"/>
  <c r="AE203" i="2"/>
  <c r="AE209" i="2"/>
  <c r="AE221" i="2"/>
  <c r="AE233" i="2"/>
  <c r="AE245" i="2"/>
  <c r="AE263" i="2"/>
  <c r="AE275" i="2"/>
  <c r="AE287" i="2"/>
  <c r="AE299" i="2"/>
  <c r="AE311" i="2"/>
  <c r="AE329" i="2"/>
  <c r="AE341" i="2"/>
  <c r="AE353" i="2"/>
  <c r="AE365" i="2"/>
  <c r="AE377" i="2"/>
  <c r="AE389" i="2"/>
  <c r="AE5" i="2"/>
  <c r="AE11" i="2"/>
  <c r="AE17" i="2"/>
  <c r="AE23" i="2"/>
  <c r="AE29" i="2"/>
  <c r="AE35" i="2"/>
  <c r="AE47" i="2"/>
  <c r="AE53" i="2"/>
  <c r="AE59" i="2"/>
  <c r="AE65" i="2"/>
  <c r="AE71" i="2"/>
  <c r="AE77" i="2"/>
  <c r="AE89" i="2"/>
  <c r="AE95" i="2"/>
  <c r="AE107" i="2"/>
  <c r="AE119" i="2"/>
  <c r="AE131" i="2"/>
  <c r="AE143" i="2"/>
  <c r="AE155" i="2"/>
  <c r="AE167" i="2"/>
  <c r="AE179" i="2"/>
  <c r="AE185" i="2"/>
  <c r="AE197" i="2"/>
  <c r="AE215" i="2"/>
  <c r="AE227" i="2"/>
  <c r="AE239" i="2"/>
  <c r="AE251" i="2"/>
  <c r="AE257" i="2"/>
  <c r="AE269" i="2"/>
  <c r="AE281" i="2"/>
  <c r="AE293" i="2"/>
  <c r="AE305" i="2"/>
  <c r="AE317" i="2"/>
  <c r="AE323" i="2"/>
  <c r="AE335" i="2"/>
  <c r="AE347" i="2"/>
  <c r="AE359" i="2"/>
  <c r="AE371" i="2"/>
  <c r="AE383" i="2"/>
  <c r="AE395" i="2"/>
  <c r="AE162" i="2"/>
  <c r="AE204" i="2"/>
  <c r="AE216" i="2"/>
  <c r="AE228" i="2"/>
  <c r="AE240" i="2"/>
  <c r="AE252" i="2"/>
  <c r="AE318" i="2"/>
  <c r="AE324" i="2"/>
  <c r="AE330" i="2"/>
  <c r="AE336" i="2"/>
  <c r="AE342" i="2"/>
  <c r="AE354" i="2"/>
  <c r="AE366" i="2"/>
  <c r="AE378" i="2"/>
  <c r="AE390" i="2"/>
  <c r="AE313" i="2"/>
  <c r="AE349" i="2"/>
  <c r="AE373" i="2"/>
  <c r="AE391" i="2"/>
  <c r="AE338" i="2"/>
  <c r="AE368" i="2"/>
  <c r="D42" i="3"/>
  <c r="D39" i="3"/>
  <c r="D38" i="3"/>
  <c r="D8" i="3"/>
  <c r="D5" i="3"/>
  <c r="D4" i="3"/>
  <c r="D7" i="3"/>
  <c r="D6" i="3"/>
  <c r="D41" i="3"/>
  <c r="D40" i="3"/>
  <c r="V12" i="4"/>
  <c r="H26" i="3" s="1"/>
  <c r="R12" i="4"/>
  <c r="G26" i="3" s="1"/>
  <c r="N12" i="4"/>
  <c r="F26" i="3" s="1"/>
  <c r="J12" i="4"/>
  <c r="E26" i="3" s="1"/>
  <c r="F12" i="4"/>
  <c r="D26" i="3" s="1"/>
  <c r="AL100" i="2" l="1"/>
  <c r="AL88" i="2"/>
  <c r="AL76" i="2"/>
  <c r="AL64" i="2"/>
  <c r="AL52" i="2"/>
  <c r="AL40" i="2"/>
  <c r="AL28" i="2"/>
  <c r="AL16" i="2"/>
  <c r="AL4" i="2"/>
  <c r="AL87" i="2"/>
  <c r="AL75" i="2"/>
  <c r="AL3" i="2"/>
  <c r="AL99" i="2"/>
  <c r="AL98" i="2"/>
  <c r="AL86" i="2"/>
  <c r="AL74" i="2"/>
  <c r="AL62" i="2"/>
  <c r="AL50" i="2"/>
  <c r="AL38" i="2"/>
  <c r="AL26" i="2"/>
  <c r="AL14" i="2"/>
  <c r="AL2" i="2"/>
  <c r="AL41" i="2"/>
  <c r="AL63" i="2"/>
  <c r="AL97" i="2"/>
  <c r="AL85" i="2"/>
  <c r="AL73" i="2"/>
  <c r="AL61" i="2"/>
  <c r="AL49" i="2"/>
  <c r="AL37" i="2"/>
  <c r="AL25" i="2"/>
  <c r="AL13" i="2"/>
  <c r="AL96" i="2"/>
  <c r="AL84" i="2"/>
  <c r="AL72" i="2"/>
  <c r="AL60" i="2"/>
  <c r="AL48" i="2"/>
  <c r="AL36" i="2"/>
  <c r="AL24" i="2"/>
  <c r="AL12" i="2"/>
  <c r="AL65" i="2"/>
  <c r="AL15" i="2"/>
  <c r="AL95" i="2"/>
  <c r="AL83" i="2"/>
  <c r="AL71" i="2"/>
  <c r="AL59" i="2"/>
  <c r="AL47" i="2"/>
  <c r="AL35" i="2"/>
  <c r="AL23" i="2"/>
  <c r="AL11" i="2"/>
  <c r="AL77" i="2"/>
  <c r="AL27" i="2"/>
  <c r="AL94" i="2"/>
  <c r="AL82" i="2"/>
  <c r="AL70" i="2"/>
  <c r="AL58" i="2"/>
  <c r="AL46" i="2"/>
  <c r="AL34" i="2"/>
  <c r="AL22" i="2"/>
  <c r="AL10" i="2"/>
  <c r="AL53" i="2"/>
  <c r="AL39" i="2"/>
  <c r="AL93" i="2"/>
  <c r="AL81" i="2"/>
  <c r="AL69" i="2"/>
  <c r="AL57" i="2"/>
  <c r="AL45" i="2"/>
  <c r="AL33" i="2"/>
  <c r="AL21" i="2"/>
  <c r="AL9" i="2"/>
  <c r="AL92" i="2"/>
  <c r="AL80" i="2"/>
  <c r="AL68" i="2"/>
  <c r="AL56" i="2"/>
  <c r="AL44" i="2"/>
  <c r="AL32" i="2"/>
  <c r="AL20" i="2"/>
  <c r="AL8" i="2"/>
  <c r="AL91" i="2"/>
  <c r="AL79" i="2"/>
  <c r="AL67" i="2"/>
  <c r="AL55" i="2"/>
  <c r="AL43" i="2"/>
  <c r="AL31" i="2"/>
  <c r="AL19" i="2"/>
  <c r="AL7" i="2"/>
  <c r="AL5" i="2"/>
  <c r="AL90" i="2"/>
  <c r="AL78" i="2"/>
  <c r="AL66" i="2"/>
  <c r="AL54" i="2"/>
  <c r="AL42" i="2"/>
  <c r="AL30" i="2"/>
  <c r="AL18" i="2"/>
  <c r="AL6" i="2"/>
  <c r="AL89" i="2"/>
  <c r="AL29" i="2"/>
  <c r="AL17" i="2"/>
  <c r="AL51" i="2"/>
  <c r="AM100" i="2"/>
  <c r="AM94" i="2"/>
  <c r="AM88" i="2"/>
  <c r="AM82" i="2"/>
  <c r="AM76" i="2"/>
  <c r="AM70" i="2"/>
  <c r="AM64" i="2"/>
  <c r="AM58" i="2"/>
  <c r="AM52" i="2"/>
  <c r="AM46" i="2"/>
  <c r="AM40" i="2"/>
  <c r="AM34" i="2"/>
  <c r="AM28" i="2"/>
  <c r="AM22" i="2"/>
  <c r="AM16" i="2"/>
  <c r="AM10" i="2"/>
  <c r="AM4" i="2"/>
  <c r="AM93" i="2"/>
  <c r="AM87" i="2"/>
  <c r="AM81" i="2"/>
  <c r="AM75" i="2"/>
  <c r="AM69" i="2"/>
  <c r="AM57" i="2"/>
  <c r="AM51" i="2"/>
  <c r="AM45" i="2"/>
  <c r="AM33" i="2"/>
  <c r="AM27" i="2"/>
  <c r="AM15" i="2"/>
  <c r="AM9" i="2"/>
  <c r="AM38" i="2"/>
  <c r="AM14" i="2"/>
  <c r="AM36" i="2"/>
  <c r="AM89" i="2"/>
  <c r="AM35" i="2"/>
  <c r="AM17" i="2"/>
  <c r="AM8" i="2"/>
  <c r="AM53" i="2"/>
  <c r="AM99" i="2"/>
  <c r="AM63" i="2"/>
  <c r="AM39" i="2"/>
  <c r="AM21" i="2"/>
  <c r="AM3" i="2"/>
  <c r="AM59" i="2"/>
  <c r="AM56" i="2"/>
  <c r="AM77" i="2"/>
  <c r="AM98" i="2"/>
  <c r="AM92" i="2"/>
  <c r="AM86" i="2"/>
  <c r="AM80" i="2"/>
  <c r="AM74" i="2"/>
  <c r="AM68" i="2"/>
  <c r="AM62" i="2"/>
  <c r="AM50" i="2"/>
  <c r="AM44" i="2"/>
  <c r="AM26" i="2"/>
  <c r="AM20" i="2"/>
  <c r="AM2" i="2"/>
  <c r="AM65" i="2"/>
  <c r="AM97" i="2"/>
  <c r="AM91" i="2"/>
  <c r="AM85" i="2"/>
  <c r="AM73" i="2"/>
  <c r="AM67" i="2"/>
  <c r="AM61" i="2"/>
  <c r="AM55" i="2"/>
  <c r="AM49" i="2"/>
  <c r="AM43" i="2"/>
  <c r="AM37" i="2"/>
  <c r="AM31" i="2"/>
  <c r="AM25" i="2"/>
  <c r="AM19" i="2"/>
  <c r="AM13" i="2"/>
  <c r="AM72" i="2"/>
  <c r="AM48" i="2"/>
  <c r="AM18" i="2"/>
  <c r="AM12" i="2"/>
  <c r="AM95" i="2"/>
  <c r="AM23" i="2"/>
  <c r="AM11" i="2"/>
  <c r="AM5" i="2"/>
  <c r="AM79" i="2"/>
  <c r="AM7" i="2"/>
  <c r="AM42" i="2"/>
  <c r="AM41" i="2"/>
  <c r="AM90" i="2"/>
  <c r="AM24" i="2"/>
  <c r="AM71" i="2"/>
  <c r="AM96" i="2"/>
  <c r="AM84" i="2"/>
  <c r="AM78" i="2"/>
  <c r="AM66" i="2"/>
  <c r="AM60" i="2"/>
  <c r="AM54" i="2"/>
  <c r="AM30" i="2"/>
  <c r="AM6" i="2"/>
  <c r="AM47" i="2"/>
  <c r="AM83" i="2"/>
  <c r="AM32" i="2"/>
  <c r="AM29" i="2"/>
  <c r="B60" i="1" a="1"/>
  <c r="B60" i="1" s="1"/>
  <c r="A52" i="1" a="1"/>
  <c r="A52" i="1" s="1"/>
  <c r="A44" i="1" a="1"/>
  <c r="A44" i="1" s="1"/>
  <c r="B37" i="1" a="1"/>
  <c r="B37" i="1" s="1"/>
  <c r="B31" i="1" a="1"/>
  <c r="B31" i="1" s="1"/>
  <c r="A26" i="1" a="1"/>
  <c r="A26" i="1" s="1"/>
  <c r="A21" i="1" a="1"/>
  <c r="A21" i="1" s="1"/>
  <c r="A37" i="1" a="1"/>
  <c r="A37" i="1" s="1"/>
  <c r="A31" i="1" a="1"/>
  <c r="A31" i="1" s="1"/>
  <c r="B22" i="1" a="1"/>
  <c r="B22" i="1" s="1"/>
  <c r="B17" i="1" a="1"/>
  <c r="B17" i="1" s="1"/>
  <c r="A51" i="1" a="1"/>
  <c r="A51" i="1" s="1"/>
  <c r="A60" i="1" a="1"/>
  <c r="A60" i="1" s="1"/>
  <c r="B53" i="1" a="1"/>
  <c r="B53" i="1" s="1"/>
  <c r="B45" i="1" a="1"/>
  <c r="B45" i="1" s="1"/>
  <c r="B38" i="1" a="1"/>
  <c r="B38" i="1" s="1"/>
  <c r="B32" i="1" a="1"/>
  <c r="B32" i="1" s="1"/>
  <c r="B54" i="1" a="1"/>
  <c r="B54" i="1" s="1"/>
  <c r="A53" i="1" a="1"/>
  <c r="A53" i="1" s="1"/>
  <c r="B46" i="1" a="1"/>
  <c r="B46" i="1" s="1"/>
  <c r="A45" i="1" a="1"/>
  <c r="A45" i="1" s="1"/>
  <c r="A38" i="1" a="1"/>
  <c r="A38" i="1" s="1"/>
  <c r="A32" i="1" a="1"/>
  <c r="A32" i="1" s="1"/>
  <c r="B27" i="1" a="1"/>
  <c r="B27" i="1" s="1"/>
  <c r="A22" i="1" a="1"/>
  <c r="A22" i="1" s="1"/>
  <c r="A17" i="1" a="1"/>
  <c r="A17" i="1" s="1"/>
  <c r="B61" i="1" a="1"/>
  <c r="B61" i="1" s="1"/>
  <c r="A54" i="1" a="1"/>
  <c r="A54" i="1" s="1"/>
  <c r="A46" i="1" a="1"/>
  <c r="A46" i="1" s="1"/>
  <c r="A27" i="1" a="1"/>
  <c r="A27" i="1" s="1"/>
  <c r="B18" i="1" a="1"/>
  <c r="B18" i="1" s="1"/>
  <c r="B13" i="1" a="1"/>
  <c r="B13" i="1" s="1"/>
  <c r="A59" i="1" a="1"/>
  <c r="A59" i="1" s="1"/>
  <c r="B52" i="1" a="1"/>
  <c r="B52" i="1" s="1"/>
  <c r="B44" i="1" a="1"/>
  <c r="B44" i="1" s="1"/>
  <c r="B62" i="1" a="1"/>
  <c r="B62" i="1" s="1"/>
  <c r="A61" i="1" a="1"/>
  <c r="A61" i="1" s="1"/>
  <c r="B55" i="1" a="1"/>
  <c r="B55" i="1" s="1"/>
  <c r="B47" i="1" a="1"/>
  <c r="B47" i="1" s="1"/>
  <c r="B39" i="1" a="1"/>
  <c r="B39" i="1" s="1"/>
  <c r="B33" i="1" a="1"/>
  <c r="B33" i="1" s="1"/>
  <c r="B28" i="1" a="1"/>
  <c r="B28" i="1" s="1"/>
  <c r="B23" i="1" a="1"/>
  <c r="B23" i="1" s="1"/>
  <c r="A18" i="1" a="1"/>
  <c r="A18" i="1" s="1"/>
  <c r="A13" i="1" a="1"/>
  <c r="A13" i="1" s="1"/>
  <c r="A62" i="1" a="1"/>
  <c r="A62" i="1" s="1"/>
  <c r="B56" i="1" a="1"/>
  <c r="B56" i="1" s="1"/>
  <c r="A55" i="1" a="1"/>
  <c r="A55" i="1" s="1"/>
  <c r="B48" i="1" a="1"/>
  <c r="B48" i="1" s="1"/>
  <c r="A47" i="1" a="1"/>
  <c r="A47" i="1" s="1"/>
  <c r="B40" i="1" a="1"/>
  <c r="B40" i="1" s="1"/>
  <c r="A39" i="1" a="1"/>
  <c r="A39" i="1" s="1"/>
  <c r="B34" i="1" a="1"/>
  <c r="B34" i="1" s="1"/>
  <c r="A33" i="1" a="1"/>
  <c r="A33" i="1" s="1"/>
  <c r="A28" i="1" a="1"/>
  <c r="A28" i="1" s="1"/>
  <c r="A23" i="1" a="1"/>
  <c r="A23" i="1" s="1"/>
  <c r="B14" i="1" a="1"/>
  <c r="B14" i="1" s="1"/>
  <c r="B26" i="1" a="1"/>
  <c r="B26" i="1" s="1"/>
  <c r="A56" i="1" a="1"/>
  <c r="A56" i="1" s="1"/>
  <c r="A48" i="1" a="1"/>
  <c r="A48" i="1" s="1"/>
  <c r="A40" i="1" a="1"/>
  <c r="A40" i="1" s="1"/>
  <c r="A34" i="1" a="1"/>
  <c r="A34" i="1" s="1"/>
  <c r="B24" i="1" a="1"/>
  <c r="B24" i="1" s="1"/>
  <c r="B19" i="1" a="1"/>
  <c r="B19" i="1" s="1"/>
  <c r="A14" i="1" a="1"/>
  <c r="A14" i="1" s="1"/>
  <c r="B63" i="1" a="1"/>
  <c r="B63" i="1" s="1"/>
  <c r="B58" i="1" a="1"/>
  <c r="B58" i="1" s="1"/>
  <c r="B57" i="1" a="1"/>
  <c r="B57" i="1" s="1"/>
  <c r="B49" i="1" a="1"/>
  <c r="B49" i="1" s="1"/>
  <c r="B41" i="1" a="1"/>
  <c r="B41" i="1" s="1"/>
  <c r="B29" i="1" a="1"/>
  <c r="B29" i="1" s="1"/>
  <c r="A24" i="1" a="1"/>
  <c r="A24" i="1" s="1"/>
  <c r="A19" i="1" a="1"/>
  <c r="A19" i="1" s="1"/>
  <c r="A43" i="1" a="1"/>
  <c r="A43" i="1" s="1"/>
  <c r="A63" i="1" a="1"/>
  <c r="A63" i="1" s="1"/>
  <c r="A58" i="1" a="1"/>
  <c r="A58" i="1" s="1"/>
  <c r="A57" i="1" a="1"/>
  <c r="A57" i="1" s="1"/>
  <c r="B50" i="1" a="1"/>
  <c r="B50" i="1" s="1"/>
  <c r="A49" i="1" a="1"/>
  <c r="A49" i="1" s="1"/>
  <c r="B42" i="1" a="1"/>
  <c r="B42" i="1" s="1"/>
  <c r="A41" i="1" a="1"/>
  <c r="A41" i="1" s="1"/>
  <c r="B35" i="1" a="1"/>
  <c r="B35" i="1" s="1"/>
  <c r="A29" i="1" a="1"/>
  <c r="A29" i="1" s="1"/>
  <c r="B20" i="1" a="1"/>
  <c r="B20" i="1" s="1"/>
  <c r="B15" i="1" a="1"/>
  <c r="B15" i="1" s="1"/>
  <c r="A50" i="1" a="1"/>
  <c r="A50" i="1" s="1"/>
  <c r="A42" i="1" a="1"/>
  <c r="A42" i="1" s="1"/>
  <c r="B36" i="1" a="1"/>
  <c r="B36" i="1" s="1"/>
  <c r="A35" i="1" a="1"/>
  <c r="A35" i="1" s="1"/>
  <c r="B30" i="1" a="1"/>
  <c r="B30" i="1" s="1"/>
  <c r="B25" i="1" a="1"/>
  <c r="B25" i="1" s="1"/>
  <c r="A20" i="1" a="1"/>
  <c r="A20" i="1" s="1"/>
  <c r="A15" i="1" a="1"/>
  <c r="A15" i="1" s="1"/>
  <c r="A25" i="1" a="1"/>
  <c r="A25" i="1" s="1"/>
  <c r="B16" i="1" a="1"/>
  <c r="B16" i="1" s="1"/>
  <c r="B21" i="1" a="1"/>
  <c r="B21" i="1" s="1"/>
  <c r="B59" i="1" a="1"/>
  <c r="B59" i="1" s="1"/>
  <c r="B51" i="1" a="1"/>
  <c r="B51" i="1" s="1"/>
  <c r="B43" i="1" a="1"/>
  <c r="B43" i="1" s="1"/>
  <c r="A36" i="1" a="1"/>
  <c r="A36" i="1" s="1"/>
  <c r="A30" i="1" a="1"/>
  <c r="A30" i="1" s="1"/>
  <c r="A16" i="1" a="1"/>
  <c r="A16" i="1" s="1"/>
  <c r="A12" i="1" a="1"/>
  <c r="A12" i="1" s="1"/>
  <c r="B12" i="1" a="1"/>
  <c r="B12" i="1" s="1"/>
  <c r="W12" i="4"/>
  <c r="C52" i="3" l="1" a="1"/>
  <c r="C52" i="3" s="1"/>
  <c r="E52" i="3" s="1"/>
  <c r="C58" i="3" a="1"/>
  <c r="C58" i="3" s="1"/>
  <c r="F58" i="3" s="1"/>
  <c r="C53" i="3" a="1"/>
  <c r="C53" i="3" s="1"/>
  <c r="G53" i="3" s="1"/>
  <c r="C47" i="3" a="1"/>
  <c r="C47" i="3" s="1"/>
  <c r="H47" i="3" s="1"/>
  <c r="C46" i="3" a="1"/>
  <c r="C46" i="3" s="1"/>
  <c r="H46" i="3" s="1"/>
  <c r="C57" i="3" a="1"/>
  <c r="C57" i="3" s="1"/>
  <c r="D57" i="3" s="1"/>
  <c r="C55" i="3" a="1"/>
  <c r="C55" i="3" s="1"/>
  <c r="G55" i="3" s="1"/>
  <c r="C48" i="3" a="1"/>
  <c r="C48" i="3" s="1"/>
  <c r="G48" i="3" s="1"/>
  <c r="C50" i="3" a="1"/>
  <c r="C50" i="3" s="1"/>
  <c r="H50" i="3" s="1"/>
  <c r="C54" i="3" a="1"/>
  <c r="C54" i="3" s="1"/>
  <c r="F54" i="3" s="1"/>
  <c r="C49" i="3" a="1"/>
  <c r="C49" i="3" s="1"/>
  <c r="G49" i="3" s="1"/>
  <c r="C51" i="3" a="1"/>
  <c r="C51" i="3" s="1"/>
  <c r="G51" i="3" s="1"/>
  <c r="C56" i="3" a="1"/>
  <c r="C56" i="3" s="1"/>
  <c r="H56" i="3" s="1"/>
  <c r="H58" i="3"/>
  <c r="G58" i="3"/>
  <c r="H53" i="3"/>
  <c r="H55" i="3"/>
  <c r="F53" i="3"/>
  <c r="D58" i="3"/>
  <c r="E53" i="3"/>
  <c r="F55" i="3"/>
  <c r="D53" i="3"/>
  <c r="E48" i="3"/>
  <c r="H52" i="3"/>
  <c r="G52" i="3"/>
  <c r="C19" i="3" a="1"/>
  <c r="C19" i="3" s="1"/>
  <c r="C16" i="3" a="1"/>
  <c r="C16" i="3" s="1"/>
  <c r="C22" i="3" a="1"/>
  <c r="C22" i="3" s="1"/>
  <c r="C17" i="3" a="1"/>
  <c r="C17" i="3" s="1"/>
  <c r="C21" i="3" a="1"/>
  <c r="C21" i="3" s="1"/>
  <c r="C23" i="3" a="1"/>
  <c r="C23" i="3" s="1"/>
  <c r="C18" i="3" a="1"/>
  <c r="C18" i="3" s="1"/>
  <c r="C14" i="3" a="1"/>
  <c r="C14" i="3" s="1"/>
  <c r="C12" i="3" a="1"/>
  <c r="C12" i="3" s="1"/>
  <c r="C24" i="3" a="1"/>
  <c r="C24" i="3" s="1"/>
  <c r="C13" i="3" a="1"/>
  <c r="C13" i="3" s="1"/>
  <c r="C20" i="3" a="1"/>
  <c r="C20" i="3" s="1"/>
  <c r="C15" i="3" a="1"/>
  <c r="C15" i="3" s="1"/>
  <c r="I26" i="3"/>
  <c r="E55" i="3" l="1"/>
  <c r="D52" i="3"/>
  <c r="I52" i="3" s="1"/>
  <c r="F52" i="3"/>
  <c r="E58" i="3"/>
  <c r="H48" i="3"/>
  <c r="H57" i="3"/>
  <c r="G57" i="3"/>
  <c r="E57" i="3"/>
  <c r="F48" i="3"/>
  <c r="D55" i="3"/>
  <c r="F57" i="3"/>
  <c r="D48" i="3"/>
  <c r="H54" i="3"/>
  <c r="F50" i="3"/>
  <c r="G46" i="3"/>
  <c r="E47" i="3"/>
  <c r="F49" i="3"/>
  <c r="D49" i="3"/>
  <c r="F46" i="3"/>
  <c r="D46" i="3"/>
  <c r="G56" i="3"/>
  <c r="D50" i="3"/>
  <c r="F47" i="3"/>
  <c r="G47" i="3"/>
  <c r="D47" i="3"/>
  <c r="E54" i="3"/>
  <c r="E46" i="3"/>
  <c r="E56" i="3"/>
  <c r="H49" i="3"/>
  <c r="G50" i="3"/>
  <c r="E50" i="3"/>
  <c r="G54" i="3"/>
  <c r="H51" i="3"/>
  <c r="F51" i="3"/>
  <c r="D51" i="3"/>
  <c r="E49" i="3"/>
  <c r="E51" i="3"/>
  <c r="D54" i="3"/>
  <c r="D56" i="3"/>
  <c r="F56" i="3"/>
  <c r="D18" i="3"/>
  <c r="F18" i="3"/>
  <c r="H18" i="3"/>
  <c r="E18" i="3"/>
  <c r="G18" i="3"/>
  <c r="E22" i="3"/>
  <c r="F22" i="3"/>
  <c r="D22" i="3"/>
  <c r="G22" i="3"/>
  <c r="H22" i="3"/>
  <c r="D16" i="3"/>
  <c r="H16" i="3"/>
  <c r="F16" i="3"/>
  <c r="E16" i="3"/>
  <c r="G16" i="3"/>
  <c r="E15" i="3"/>
  <c r="G15" i="3"/>
  <c r="D15" i="3"/>
  <c r="H15" i="3"/>
  <c r="F15" i="3"/>
  <c r="H20" i="3"/>
  <c r="D20" i="3"/>
  <c r="G20" i="3"/>
  <c r="E20" i="3"/>
  <c r="F20" i="3"/>
  <c r="E13" i="3"/>
  <c r="G13" i="3"/>
  <c r="F13" i="3"/>
  <c r="D13" i="3"/>
  <c r="H13" i="3"/>
  <c r="G23" i="3"/>
  <c r="D23" i="3"/>
  <c r="F23" i="3"/>
  <c r="H23" i="3"/>
  <c r="E23" i="3"/>
  <c r="F24" i="3"/>
  <c r="D24" i="3"/>
  <c r="H24" i="3"/>
  <c r="E24" i="3"/>
  <c r="G24" i="3"/>
  <c r="G17" i="3"/>
  <c r="F17" i="3"/>
  <c r="E17" i="3"/>
  <c r="H17" i="3"/>
  <c r="D17" i="3"/>
  <c r="H12" i="3"/>
  <c r="G12" i="3"/>
  <c r="F12" i="3"/>
  <c r="D12" i="3"/>
  <c r="E12" i="3"/>
  <c r="G21" i="3"/>
  <c r="E21" i="3"/>
  <c r="H21" i="3"/>
  <c r="D21" i="3"/>
  <c r="F21" i="3"/>
  <c r="H19" i="3"/>
  <c r="G19" i="3"/>
  <c r="E19" i="3"/>
  <c r="F19" i="3"/>
  <c r="D19" i="3"/>
  <c r="H14" i="3"/>
  <c r="F14" i="3"/>
  <c r="D14" i="3"/>
  <c r="G14" i="3"/>
  <c r="E14" i="3"/>
  <c r="I58" i="3"/>
  <c r="I53" i="3"/>
  <c r="I55" i="3" l="1"/>
  <c r="I48" i="3"/>
  <c r="I57" i="3"/>
  <c r="I51" i="3"/>
  <c r="I56" i="3"/>
  <c r="G59" i="3"/>
  <c r="I50" i="3"/>
  <c r="H59" i="3"/>
  <c r="I54" i="3"/>
  <c r="I49" i="3"/>
  <c r="D59" i="3"/>
  <c r="E59" i="3"/>
  <c r="F59" i="3"/>
  <c r="I14" i="3"/>
  <c r="I23" i="3"/>
  <c r="I18" i="3"/>
  <c r="I13" i="3"/>
  <c r="I20" i="3"/>
  <c r="I16" i="3"/>
  <c r="I24" i="3"/>
  <c r="I22" i="3"/>
  <c r="I21" i="3"/>
  <c r="I15" i="3"/>
  <c r="I17" i="3"/>
  <c r="I19" i="3"/>
  <c r="E25" i="3"/>
  <c r="F25" i="3"/>
  <c r="G25" i="3"/>
  <c r="H25" i="3"/>
  <c r="I12" i="3"/>
  <c r="D25" i="3"/>
  <c r="I25" i="3" l="1"/>
  <c r="I47" i="3" l="1"/>
  <c r="I46" i="3"/>
  <c r="V12" i="1"/>
  <c r="H60" i="3" s="1"/>
  <c r="R12" i="1"/>
  <c r="G60" i="3" s="1"/>
  <c r="N12" i="1"/>
  <c r="F60" i="3" s="1"/>
  <c r="J12" i="1"/>
  <c r="E60" i="3" s="1"/>
  <c r="F12" i="1"/>
  <c r="D60" i="3" s="1"/>
  <c r="I59" i="3" l="1"/>
  <c r="W12" i="1"/>
  <c r="I60" i="3" l="1"/>
</calcChain>
</file>

<file path=xl/comments1.xml><?xml version="1.0" encoding="utf-8"?>
<comments xmlns="http://schemas.openxmlformats.org/spreadsheetml/2006/main">
  <authors>
    <author>John Alexander Arango</author>
  </authors>
  <commentList>
    <comment ref="AG1" authorId="0" shapeId="0">
      <text>
        <r>
          <rPr>
            <b/>
            <sz val="9"/>
            <color indexed="81"/>
            <rFont val="Tahoma"/>
            <family val="2"/>
          </rPr>
          <t>Listado de sedes para resumen (sin duplicados)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<sst xmlns="http://schemas.openxmlformats.org/spreadsheetml/2006/main" count="2710" uniqueCount="214">
  <si>
    <t>COMUNA</t>
  </si>
  <si>
    <t>PRESTADOR</t>
  </si>
  <si>
    <t>MODALIDAD</t>
  </si>
  <si>
    <t>ID_SEDE</t>
  </si>
  <si>
    <t>NOMBRE_SEDE</t>
  </si>
  <si>
    <t>01</t>
  </si>
  <si>
    <t>INSTITUCIONAL 8 HORAS</t>
  </si>
  <si>
    <t>OSCAR HOYOS POSADA</t>
  </si>
  <si>
    <t>CI BURBUJAS</t>
  </si>
  <si>
    <t>CI PEQUEÑOS EXPLORADORES A</t>
  </si>
  <si>
    <t>CI TRAVESURAS</t>
  </si>
  <si>
    <t>HERMANAS MISIONERAS DE LA COMUNIDAD CRISTIANA</t>
  </si>
  <si>
    <t>CI HERMANAS MISIONERAS FENALCO</t>
  </si>
  <si>
    <t>CI HERMANAS MISIONERAS SAN PABLO</t>
  </si>
  <si>
    <t>CI HNAS MISIONERAS VILLA GUADALUPE</t>
  </si>
  <si>
    <t>ESC HERMANA ALCIRA CASTRO OSORIO</t>
  </si>
  <si>
    <t>JARDINES INFANTILES</t>
  </si>
  <si>
    <t>JI BC LOS MANANTIALES</t>
  </si>
  <si>
    <t>CI LAS COMETAS</t>
  </si>
  <si>
    <t>CI MI ALEGRE PORVENIR</t>
  </si>
  <si>
    <t>JI BC CARPINELO</t>
  </si>
  <si>
    <t>CI CORLATINA SANTO DOMINGO</t>
  </si>
  <si>
    <t>IE LA GATITA CARLOTA</t>
  </si>
  <si>
    <t>CI SER Y HACER CARPINELO</t>
  </si>
  <si>
    <t>JI BC SANTO DOMINGO</t>
  </si>
  <si>
    <t>03</t>
  </si>
  <si>
    <t>CI MI CASA AZUL</t>
  </si>
  <si>
    <t>CI SAN BLAS</t>
  </si>
  <si>
    <t>CI SANTA MARIA MADRE</t>
  </si>
  <si>
    <t>JI BC MONTECARLO</t>
  </si>
  <si>
    <t>CI JARDIN DE MIS TESOROS</t>
  </si>
  <si>
    <t>CI LA MAGIA DE APRENDER</t>
  </si>
  <si>
    <t>CI MANRIQUE VERSALLES</t>
  </si>
  <si>
    <t>JI BC VERSALLES MARTA LILIANA HERRERA REYES</t>
  </si>
  <si>
    <t>CENTRO INFANTIL GENTE UNIDA SEMILLAS DE PAZ</t>
  </si>
  <si>
    <t>CI FAN EL EDEN</t>
  </si>
  <si>
    <t>CI GUAYAQUIL LUZ DE ORIENTE</t>
  </si>
  <si>
    <t>CI COR LATINA CAMPANILLAS</t>
  </si>
  <si>
    <t>CI CORLATINA SAN JOSE LA CIMA II</t>
  </si>
  <si>
    <t>CI CARAMBOLAS 3</t>
  </si>
  <si>
    <t>CI COMUNIQUEMONOS SOL SOLECITO</t>
  </si>
  <si>
    <t>CI SER Y HACER CARAMBOLAS</t>
  </si>
  <si>
    <t>CI EXPLORADORES DE SUEÑOS MANRIQUE CENTRAL</t>
  </si>
  <si>
    <t>CI INFANCIA FELIZ</t>
  </si>
  <si>
    <t>CI UAM BRISAS DEL JARDIN</t>
  </si>
  <si>
    <t>CI UAM CARAMBOLAS</t>
  </si>
  <si>
    <t>CI UAM MANRIQUE CENTRAL</t>
  </si>
  <si>
    <t>INSTITUCIONAL FLEXIBLE</t>
  </si>
  <si>
    <t>CI CASITA ENCANTADA</t>
  </si>
  <si>
    <t>CI LUZ DE ORIENTE</t>
  </si>
  <si>
    <t>08</t>
  </si>
  <si>
    <t>CI LLANADITAS</t>
  </si>
  <si>
    <t>CI ESFUERZOS DE PAZ</t>
  </si>
  <si>
    <t>CI LA SIERRA</t>
  </si>
  <si>
    <t>CI SOÑAR CON ALEGRIA</t>
  </si>
  <si>
    <t>JAC SOL DE ORIENTE</t>
  </si>
  <si>
    <t>CI GOLONDRINAS EL PINAL</t>
  </si>
  <si>
    <t>CI GOLONDRINAS ENCISO</t>
  </si>
  <si>
    <t>CI GOLONDRINAS LA LADERA</t>
  </si>
  <si>
    <t>CI GOLONDRINAS LLANADAS</t>
  </si>
  <si>
    <t>CI GOLONDRINAS VILLA HERMOSA</t>
  </si>
  <si>
    <t>CI GOLONDRINAS VILLALILIAM</t>
  </si>
  <si>
    <t>CI RAYITO DE SOL</t>
  </si>
  <si>
    <t>CI EXPLORADORES FELICES</t>
  </si>
  <si>
    <t>CI PAN PINAR</t>
  </si>
  <si>
    <t>CI CAICEDO SANTA LUCIA</t>
  </si>
  <si>
    <t>CI SER Y HACER ALTOS DE LA TORRE</t>
  </si>
  <si>
    <t>CI TRECE DE NOVIEMBRE</t>
  </si>
  <si>
    <t>JI BC EL PINAL SUCRE</t>
  </si>
  <si>
    <t>60</t>
  </si>
  <si>
    <t>JI BC LUSITANIA</t>
  </si>
  <si>
    <t>JI BC LA AURORA</t>
  </si>
  <si>
    <t>JI BC LA HUERTA</t>
  </si>
  <si>
    <t>CI COR LATINA LA DIVISA</t>
  </si>
  <si>
    <t>CI LATINA LA AURORA</t>
  </si>
  <si>
    <t>JI BC CALAZANIA</t>
  </si>
  <si>
    <t>CI PAN BEATRIZ RESTREPO GALLEGO</t>
  </si>
  <si>
    <t>CI CAMINOS DE AMOR</t>
  </si>
  <si>
    <t>CI MI PEQUEÑO MUNDO</t>
  </si>
  <si>
    <t>CI UN MUNDO DE SONRISAS</t>
  </si>
  <si>
    <t>CI FANTASIAS DE LAS AMERICAS CHAMBACU</t>
  </si>
  <si>
    <t>JI BC PUERTA DEL SOL</t>
  </si>
  <si>
    <t>80</t>
  </si>
  <si>
    <t>CI ACOMPAÑAME A SER FELIZ</t>
  </si>
  <si>
    <t>CI BARICHARA 3</t>
  </si>
  <si>
    <t>CI CONSTRUCTORES DE SUEÑOS</t>
  </si>
  <si>
    <t>CI EL VERGEL</t>
  </si>
  <si>
    <t>CI HORIZONTES</t>
  </si>
  <si>
    <t>CI JARDIN LA ALEGRIA DE SER</t>
  </si>
  <si>
    <t>CI MUNDO DE ILUSIONES</t>
  </si>
  <si>
    <t>JI BC SAN ANTONIO DE PRADO</t>
  </si>
  <si>
    <t>SAN JOSE OBRERO</t>
  </si>
  <si>
    <t>CONTRATO</t>
  </si>
  <si>
    <t>Buen Comienzo 365</t>
  </si>
  <si>
    <t>Entidad Prestadora del Servicio:</t>
  </si>
  <si>
    <t>Nro. de Contrato:</t>
  </si>
  <si>
    <t>Modalidad:</t>
  </si>
  <si>
    <t>Sede</t>
  </si>
  <si>
    <t>Nro. Entrega</t>
  </si>
  <si>
    <t>Menú</t>
  </si>
  <si>
    <t>Valor Menú</t>
  </si>
  <si>
    <t>Cantidad Entregada</t>
  </si>
  <si>
    <t>Total</t>
  </si>
  <si>
    <t>Semana 1</t>
  </si>
  <si>
    <t>Semana 2</t>
  </si>
  <si>
    <t>Semana 3</t>
  </si>
  <si>
    <t>Semana 5</t>
  </si>
  <si>
    <t>Semana 4</t>
  </si>
  <si>
    <t>Niños de 1 a 5 años</t>
  </si>
  <si>
    <t>niños de 6 a 12 meses</t>
  </si>
  <si>
    <t>Menú 1</t>
  </si>
  <si>
    <t>Menú 2</t>
  </si>
  <si>
    <t>Menú 3</t>
  </si>
  <si>
    <t>Menú 4</t>
  </si>
  <si>
    <t>Menú 5</t>
  </si>
  <si>
    <t>Menú 6</t>
  </si>
  <si>
    <t>Jornada Pedagógica</t>
  </si>
  <si>
    <t>Tipo de Menú</t>
  </si>
  <si>
    <t>Tipo de Participante</t>
  </si>
  <si>
    <t>Tipo de Participante:</t>
  </si>
  <si>
    <t>Niños de 6 a 12 meses</t>
  </si>
  <si>
    <t>Total 
Semana 1</t>
  </si>
  <si>
    <t>Total
Semana 2</t>
  </si>
  <si>
    <t>Total
Semana 3</t>
  </si>
  <si>
    <t>Total
Semana 4</t>
  </si>
  <si>
    <t>Total
Semana 5</t>
  </si>
  <si>
    <t>Contratos</t>
  </si>
  <si>
    <t>Costo por Menú</t>
  </si>
  <si>
    <t>Mes Certificación</t>
  </si>
  <si>
    <t>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</si>
  <si>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</si>
  <si>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</si>
  <si>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</si>
  <si>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</si>
  <si>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</si>
  <si>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</si>
  <si>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</si>
  <si>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</si>
  <si>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CORPORACIÓN ABRAZAR</t>
  </si>
  <si>
    <t>FUNDACIÓN EDUCADORA INFANTIL CARLA CRISTINA</t>
  </si>
  <si>
    <t>CORPORACIÓN CREANDO FUTURO</t>
  </si>
  <si>
    <t>CORPORACIÓN ESCUELA EMPRESARIAL DE EDUCACIÓN</t>
  </si>
  <si>
    <t>FUNDACIÓN DE ATENCIÓN A LA NIÑEZ - FAN</t>
  </si>
  <si>
    <t>FE Y ALEGRIA DE COLOMBIA</t>
  </si>
  <si>
    <t>FUNDACIÓN GUAYAQUIL PARA LA PROMOCIÓN HUMANA</t>
  </si>
  <si>
    <t>CORPORACIÓN EDUCATIVA Y CULTURAL JESÚS AMIGO</t>
  </si>
  <si>
    <t>FUNDACIÓN LAS GOLONDRINAS</t>
  </si>
  <si>
    <t>CORPORACIÓN LATINA</t>
  </si>
  <si>
    <t>CORPORACIÓN EDUCATIVA SER Y HACER</t>
  </si>
  <si>
    <t>INSTITUCIÓN UNIVERSITARIA VISIÓN DE LAS AMÉRICAS</t>
  </si>
  <si>
    <t>FUNDACIÓN XIMENA RICO LLANO</t>
  </si>
  <si>
    <t>COMITE PRIVADO DE ASISTENCIA A LA NIÑEZ - PAN</t>
  </si>
  <si>
    <t>PRESENCIA COLOMBO SUIZA</t>
  </si>
  <si>
    <t>CORPORACIÓN VIVIENDO JUNTOS</t>
  </si>
  <si>
    <t>NOMBRE</t>
  </si>
  <si>
    <t>REPRESENTANTE LEGAL</t>
  </si>
  <si>
    <t>CEDULA</t>
  </si>
  <si>
    <t>Fila Sala Cuna</t>
  </si>
  <si>
    <t>Fila Sin Sala Cuna</t>
  </si>
  <si>
    <t>Nro.</t>
  </si>
  <si>
    <t>Total por Sede</t>
  </si>
  <si>
    <t>Cantidad total por semana</t>
  </si>
  <si>
    <t>Costo total por semana</t>
  </si>
  <si>
    <t>XXXXXXX</t>
  </si>
  <si>
    <t>Cantidad de Kit Pedagógico 365 Entregados en el mes - 6 a 12 meses</t>
  </si>
  <si>
    <t>Cantidad de Kit Pedagógico 365 Entregados en el mes - 1 a 5 años</t>
  </si>
  <si>
    <t>Festivo</t>
  </si>
  <si>
    <t>Domingo</t>
  </si>
  <si>
    <t>Sábado</t>
  </si>
  <si>
    <t>02</t>
  </si>
  <si>
    <t>CI COOMEI GOTAS DE AMOR 2</t>
  </si>
  <si>
    <t>CI FAN LUCILA JARAMILLO</t>
  </si>
  <si>
    <t>CI UAM CUMBERLAND</t>
  </si>
  <si>
    <t>CI CRI CRI</t>
  </si>
  <si>
    <t>CORPORACIÓN DE DESARROLLO HUMANO Y SOCIAL LA RED</t>
  </si>
  <si>
    <t>CI EXPLORADORES DE SUEÑOS VILLA DEL SOCORRO</t>
  </si>
  <si>
    <t>CI LA AVENTURA DE CRECER</t>
  </si>
  <si>
    <t>CI UAM PABLO VI 2</t>
  </si>
  <si>
    <t>CI UAM POPULAR 2</t>
  </si>
  <si>
    <t>CI CORAZONES SOLIDARIOS DOS</t>
  </si>
  <si>
    <t>FUNDACIÓN PALABRA PAN Y PEZ</t>
  </si>
  <si>
    <t>CI DEJANDO HUELLA DOS</t>
  </si>
  <si>
    <t>CI COOMULSAP ANDALUCIA</t>
  </si>
  <si>
    <t>CI CREADORES DE SUEÑOS</t>
  </si>
  <si>
    <t>CI GOTAS DE AMOR 3</t>
  </si>
  <si>
    <t>FUNDACIÓN POSITIVOS POR LA VIDA</t>
  </si>
  <si>
    <t>50</t>
  </si>
  <si>
    <t>CI ABRAZAR DE PALMITAS 1</t>
  </si>
  <si>
    <t>CAJA DE COMPENSACIÓN FAMILIAR COMFAMA</t>
  </si>
  <si>
    <t>CI COR LATINA LA QUIEBRA</t>
  </si>
  <si>
    <t>70</t>
  </si>
  <si>
    <t>JI BC NUEVO AMANECER</t>
  </si>
  <si>
    <t>CENTRO INFANTIL GENTE UNIDA ALTAVISTA</t>
  </si>
  <si>
    <t>CI ALTAVISTA LA ESPERANZA</t>
  </si>
  <si>
    <t>CAJA DE COMPENSACIÓN FAMILIAR COMFENALCO</t>
  </si>
  <si>
    <t>CI LAS CAPILLAS</t>
  </si>
  <si>
    <t>CI CARRUSEL DE SABERES 1</t>
  </si>
  <si>
    <t>90</t>
  </si>
  <si>
    <t>CI COR LATINA SANTA ELENA</t>
  </si>
  <si>
    <t>Sala Cuna</t>
  </si>
  <si>
    <t>Si</t>
  </si>
  <si>
    <t>Sin Sala Cuna</t>
  </si>
  <si>
    <t>No</t>
  </si>
  <si>
    <t>Enero</t>
  </si>
  <si>
    <t>Febrero</t>
  </si>
  <si>
    <t>Marzo</t>
  </si>
  <si>
    <t>Abril</t>
  </si>
  <si>
    <t>MODALIDAD 1</t>
  </si>
  <si>
    <t>MODALIDAD 2</t>
  </si>
  <si>
    <t>Menú Especial</t>
  </si>
  <si>
    <t>REPORTE EJECUCIÓN 365 - Niños de 6 a 12 meses - 2025</t>
  </si>
  <si>
    <t>REPORTE EJECUCIÓN 365 - Niños de 1 a 5 años - 2025</t>
  </si>
  <si>
    <t>Certificación Niños de 6 a 12 meses - 2025</t>
  </si>
  <si>
    <t>Certificación Niños de 1 a 5 años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</si>
</sst>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4" fontId="0" fillId="3" borderId="1" xfId="1" applyNumberFormat="1" applyFont="1" applyFill="1" applyBorder="1" applyAlignment="1" applyProtection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97"/>
  <sheetViews>
    <sheetView showGridLines="0" topLeftCell="M1" zoomScaleNormal="100" workbookViewId="0">
      <pane ySplit="4" topLeftCell="A5" activePane="bottomLeft" state="frozen"/>
      <selection pane="bottomLeft" activeCell="Q4" sqref="Q4:S11"/>
    </sheetView>
  </sheetViews>
  <sheetFormatPr baseColWidth="10" defaultColWidth="11.5703125" defaultRowHeight="15" x14ac:dyDescent="0.25"/>
  <cols>
    <col min="1" max="1" width="10.140625" style="11" customWidth="1"/>
    <col min="2" max="2" width="13.28515625" style="11" customWidth="1"/>
    <col min="3" max="3" width="54.28515625" style="11" bestFit="1" customWidth="1"/>
    <col min="4" max="4" width="22" style="11" bestFit="1" customWidth="1"/>
    <col min="5" max="5" width="7.85546875" style="11" bestFit="1" customWidth="1"/>
    <col min="6" max="6" width="44.5703125" style="11" bestFit="1" customWidth="1"/>
    <col min="7" max="7" width="10.42578125" style="11" customWidth="1"/>
    <col min="8" max="8" width="10.42578125" style="1" customWidth="1"/>
    <col min="9" max="10" width="11.5703125" style="11"/>
    <col min="11" max="11" width="54.28515625" style="11" bestFit="1" customWidth="1"/>
    <col min="12" max="12" width="22" style="11" bestFit="1" customWidth="1"/>
    <col min="13" max="13" width="22" style="11" customWidth="1"/>
    <col min="14" max="14" width="11.5703125" style="11"/>
    <col min="15" max="15" width="19.140625" style="11" bestFit="1" customWidth="1"/>
    <col min="16" max="16" width="11.5703125" style="11"/>
    <col min="17" max="17" width="17.7109375" style="11" bestFit="1" customWidth="1"/>
    <col min="18" max="23" width="11.5703125" style="11"/>
    <col min="24" max="24" width="13.28515625" style="11" customWidth="1"/>
    <col min="25" max="25" width="54.28515625" style="11" bestFit="1" customWidth="1"/>
    <col min="26" max="26" width="22" style="11" bestFit="1" customWidth="1"/>
    <col min="27" max="27" width="7.85546875" style="11" bestFit="1" customWidth="1"/>
    <col min="28" max="28" width="44.5703125" style="11" bestFit="1" customWidth="1"/>
    <col min="29" max="29" width="10.85546875" style="11" customWidth="1"/>
    <col min="30" max="32" width="11.5703125" style="11"/>
    <col min="33" max="33" width="13.28515625" style="11" customWidth="1"/>
    <col min="34" max="34" width="54.28515625" style="11" bestFit="1" customWidth="1"/>
    <col min="35" max="35" width="22" style="11" bestFit="1" customWidth="1"/>
    <col min="36" max="36" width="7.85546875" style="11" bestFit="1" customWidth="1"/>
    <col min="37" max="37" width="44.5703125" style="11" bestFit="1" customWidth="1"/>
    <col min="38" max="16384" width="11.5703125" style="11"/>
  </cols>
  <sheetData>
    <row r="1" spans="1:39" ht="30" x14ac:dyDescent="0.25">
      <c r="H1" s="11"/>
      <c r="X1" s="2" t="s">
        <v>92</v>
      </c>
      <c r="Y1" s="2" t="s">
        <v>1</v>
      </c>
      <c r="Z1" s="2" t="s">
        <v>2</v>
      </c>
      <c r="AA1" s="2" t="s">
        <v>3</v>
      </c>
      <c r="AB1" s="2" t="s">
        <v>4</v>
      </c>
      <c r="AC1" s="2" t="s">
        <v>98</v>
      </c>
      <c r="AD1" s="21" t="s">
        <v>157</v>
      </c>
      <c r="AE1" s="21" t="s">
        <v>158</v>
      </c>
      <c r="AG1" s="2" t="s">
        <v>92</v>
      </c>
      <c r="AH1" s="2" t="s">
        <v>1</v>
      </c>
      <c r="AI1" s="2" t="s">
        <v>2</v>
      </c>
      <c r="AJ1" s="2" t="s">
        <v>3</v>
      </c>
      <c r="AK1" s="2" t="s">
        <v>4</v>
      </c>
      <c r="AL1" s="21" t="s">
        <v>157</v>
      </c>
      <c r="AM1" s="21" t="s">
        <v>158</v>
      </c>
    </row>
    <row r="2" spans="1:39" ht="30" x14ac:dyDescent="0.25">
      <c r="B2" s="18" t="s">
        <v>93</v>
      </c>
      <c r="H2" s="11"/>
      <c r="J2" s="19" t="s">
        <v>126</v>
      </c>
      <c r="O2" s="19" t="s">
        <v>118</v>
      </c>
      <c r="Q2" s="19" t="s">
        <v>127</v>
      </c>
      <c r="W2" s="11">
        <f>COUNTIFS(X:X,X2,Z:Z,Z2)</f>
        <v>52</v>
      </c>
      <c r="X2" s="14">
        <v>4600103389</v>
      </c>
      <c r="Y2" s="12" t="s">
        <v>147</v>
      </c>
      <c r="Z2" s="12" t="s">
        <v>6</v>
      </c>
      <c r="AA2" s="14">
        <v>1485</v>
      </c>
      <c r="AB2" s="12" t="s">
        <v>83</v>
      </c>
      <c r="AC2" s="14" t="s">
        <v>168</v>
      </c>
      <c r="AD2" s="14" t="str">
        <f>IF(AND($X2='Reporte 6 a 12 meses'!$B$5,$Z2='Reporte 6 a 12 meses'!$B$7),ROW(),"")</f>
        <v/>
      </c>
      <c r="AE2" s="14" t="str">
        <f>IF(AND($X2='Reporte 1 a 5 años'!$B$5,$Z2='Reporte 1 a 5 años'!$B$7),ROW(),"")</f>
        <v/>
      </c>
      <c r="AG2" s="14">
        <v>4600103389</v>
      </c>
      <c r="AH2" s="12" t="s">
        <v>147</v>
      </c>
      <c r="AI2" s="12" t="s">
        <v>6</v>
      </c>
      <c r="AJ2" s="14">
        <v>1485</v>
      </c>
      <c r="AK2" s="12" t="s">
        <v>83</v>
      </c>
      <c r="AL2" s="14" t="str">
        <f>IF(AND($AG2=Resumen!$D$5,$AI2=Resumen!$D$7),ROW(),"")</f>
        <v/>
      </c>
      <c r="AM2" s="14" t="str">
        <f>IF(AND($AG2=Resumen!$D$39,$AI2=Resumen!$D$41),ROW(),"")</f>
        <v/>
      </c>
    </row>
    <row r="3" spans="1:39" ht="30" x14ac:dyDescent="0.25">
      <c r="H3" s="11"/>
      <c r="R3" s="13"/>
      <c r="S3" s="13"/>
      <c r="W3" s="11">
        <f t="shared" ref="W3:W66" si="0">COUNTIFS(X:X,X3,Z:Z,Z3)</f>
        <v>52</v>
      </c>
      <c r="X3" s="14">
        <v>4600103389</v>
      </c>
      <c r="Y3" s="12" t="s">
        <v>147</v>
      </c>
      <c r="Z3" s="12" t="s">
        <v>6</v>
      </c>
      <c r="AA3" s="14">
        <v>1485</v>
      </c>
      <c r="AB3" s="12" t="s">
        <v>83</v>
      </c>
      <c r="AC3" s="14" t="s">
        <v>167</v>
      </c>
      <c r="AD3" s="14" t="str">
        <f>IF(AND($X3='Reporte 6 a 12 meses'!$B$5,$Z3='Reporte 6 a 12 meses'!$B$7),ROW(),"")</f>
        <v/>
      </c>
      <c r="AE3" s="14" t="str">
        <f>IF(AND($X3='Reporte 1 a 5 años'!$B$5,$Z3='Reporte 1 a 5 años'!$B$7),ROW(),"")</f>
        <v/>
      </c>
      <c r="AG3" s="14">
        <v>4600103389</v>
      </c>
      <c r="AH3" s="12" t="s">
        <v>147</v>
      </c>
      <c r="AI3" s="12" t="s">
        <v>6</v>
      </c>
      <c r="AJ3" s="14">
        <v>1859</v>
      </c>
      <c r="AK3" s="12" t="s">
        <v>193</v>
      </c>
      <c r="AL3" s="14" t="str">
        <f>IF(AND($AG3=Resumen!$D$5,$AI3=Resumen!$D$7),ROW(),"")</f>
        <v/>
      </c>
      <c r="AM3" s="14" t="str">
        <f>IF(AND($AG3=Resumen!$D$39,$AI3=Resumen!$D$41),ROW(),"")</f>
        <v/>
      </c>
    </row>
    <row r="4" spans="1:39" ht="30" x14ac:dyDescent="0.25">
      <c r="A4" s="2" t="s">
        <v>0</v>
      </c>
      <c r="B4" s="2" t="s">
        <v>92</v>
      </c>
      <c r="C4" s="2" t="s">
        <v>1</v>
      </c>
      <c r="D4" s="2" t="s">
        <v>2</v>
      </c>
      <c r="E4" s="2" t="s">
        <v>3</v>
      </c>
      <c r="F4" s="2" t="s">
        <v>4</v>
      </c>
      <c r="G4" s="21" t="s">
        <v>199</v>
      </c>
      <c r="H4" s="21" t="s">
        <v>201</v>
      </c>
      <c r="J4" s="2" t="s">
        <v>92</v>
      </c>
      <c r="K4" s="2" t="s">
        <v>1</v>
      </c>
      <c r="L4" s="2" t="s">
        <v>207</v>
      </c>
      <c r="M4" s="2" t="s">
        <v>208</v>
      </c>
      <c r="O4" s="2" t="s">
        <v>118</v>
      </c>
      <c r="Q4" s="2" t="s">
        <v>117</v>
      </c>
      <c r="R4" s="2" t="s">
        <v>108</v>
      </c>
      <c r="S4" s="2" t="s">
        <v>109</v>
      </c>
      <c r="U4" s="2" t="s">
        <v>129</v>
      </c>
      <c r="W4" s="11">
        <f t="shared" si="0"/>
        <v>52</v>
      </c>
      <c r="X4" s="14">
        <v>4600103389</v>
      </c>
      <c r="Y4" s="12" t="s">
        <v>147</v>
      </c>
      <c r="Z4" s="12" t="s">
        <v>6</v>
      </c>
      <c r="AA4" s="14">
        <v>1485</v>
      </c>
      <c r="AB4" s="12" t="s">
        <v>83</v>
      </c>
      <c r="AC4" s="14" t="s">
        <v>166</v>
      </c>
      <c r="AD4" s="14" t="str">
        <f>IF(AND($X4='Reporte 6 a 12 meses'!$B$5,$Z4='Reporte 6 a 12 meses'!$B$7),ROW(),"")</f>
        <v/>
      </c>
      <c r="AE4" s="14" t="str">
        <f>IF(AND($X4='Reporte 1 a 5 años'!$B$5,$Z4='Reporte 1 a 5 años'!$B$7),ROW(),"")</f>
        <v/>
      </c>
      <c r="AG4" s="14">
        <v>4600103389</v>
      </c>
      <c r="AH4" s="12" t="s">
        <v>147</v>
      </c>
      <c r="AI4" s="12" t="s">
        <v>6</v>
      </c>
      <c r="AJ4" s="14">
        <v>1921</v>
      </c>
      <c r="AK4" s="12" t="s">
        <v>84</v>
      </c>
      <c r="AL4" s="14" t="str">
        <f>IF(AND($AG4=Resumen!$D$5,$AI4=Resumen!$D$7),ROW(),"")</f>
        <v/>
      </c>
      <c r="AM4" s="14" t="str">
        <f>IF(AND($AG4=Resumen!$D$39,$AI4=Resumen!$D$41),ROW(),"")</f>
        <v/>
      </c>
    </row>
    <row r="5" spans="1:39" ht="45" x14ac:dyDescent="0.25">
      <c r="A5" s="14" t="s">
        <v>5</v>
      </c>
      <c r="B5" s="14">
        <v>4600103423</v>
      </c>
      <c r="C5" s="12" t="s">
        <v>145</v>
      </c>
      <c r="D5" s="12" t="s">
        <v>16</v>
      </c>
      <c r="E5" s="14">
        <v>1281</v>
      </c>
      <c r="F5" s="12" t="s">
        <v>17</v>
      </c>
      <c r="G5" s="14" t="s">
        <v>200</v>
      </c>
      <c r="H5" s="14" t="s">
        <v>200</v>
      </c>
      <c r="J5" s="12">
        <v>4600103389</v>
      </c>
      <c r="K5" s="12" t="s">
        <v>147</v>
      </c>
      <c r="L5" s="12" t="s">
        <v>6</v>
      </c>
      <c r="M5" s="12" t="s">
        <v>16</v>
      </c>
      <c r="O5" s="15" t="s">
        <v>120</v>
      </c>
      <c r="Q5" s="15" t="s">
        <v>110</v>
      </c>
      <c r="R5" s="16">
        <v>9265</v>
      </c>
      <c r="S5" s="16">
        <v>5344</v>
      </c>
      <c r="U5" s="12" t="s">
        <v>203</v>
      </c>
      <c r="W5" s="11">
        <f t="shared" si="0"/>
        <v>52</v>
      </c>
      <c r="X5" s="14">
        <v>4600103389</v>
      </c>
      <c r="Y5" s="12" t="s">
        <v>147</v>
      </c>
      <c r="Z5" s="12" t="s">
        <v>6</v>
      </c>
      <c r="AA5" s="14">
        <v>1485</v>
      </c>
      <c r="AB5" s="12" t="s">
        <v>83</v>
      </c>
      <c r="AC5" s="14" t="s">
        <v>116</v>
      </c>
      <c r="AD5" s="14" t="str">
        <f>IF(AND($X5='Reporte 6 a 12 meses'!$B$5,$Z5='Reporte 6 a 12 meses'!$B$7),ROW(),"")</f>
        <v/>
      </c>
      <c r="AE5" s="14" t="str">
        <f>IF(AND($X5='Reporte 1 a 5 años'!$B$5,$Z5='Reporte 1 a 5 años'!$B$7),ROW(),"")</f>
        <v/>
      </c>
      <c r="AG5" s="14">
        <v>4600103389</v>
      </c>
      <c r="AH5" s="12" t="s">
        <v>147</v>
      </c>
      <c r="AI5" s="12" t="s">
        <v>6</v>
      </c>
      <c r="AJ5" s="14">
        <v>1942</v>
      </c>
      <c r="AK5" s="12" t="s">
        <v>196</v>
      </c>
      <c r="AL5" s="14" t="str">
        <f>IF(AND($AG5=Resumen!$D$5,$AI5=Resumen!$D$7),ROW(),"")</f>
        <v/>
      </c>
      <c r="AM5" s="14" t="str">
        <f>IF(AND($AG5=Resumen!$D$39,$AI5=Resumen!$D$41),ROW(),"")</f>
        <v/>
      </c>
    </row>
    <row r="6" spans="1:39" ht="30" x14ac:dyDescent="0.25">
      <c r="A6" s="14" t="s">
        <v>5</v>
      </c>
      <c r="B6" s="14">
        <v>4600103434</v>
      </c>
      <c r="C6" s="12" t="s">
        <v>146</v>
      </c>
      <c r="D6" s="12" t="s">
        <v>16</v>
      </c>
      <c r="E6" s="14">
        <v>1115</v>
      </c>
      <c r="F6" s="12" t="s">
        <v>20</v>
      </c>
      <c r="G6" s="14" t="s">
        <v>200</v>
      </c>
      <c r="H6" s="14" t="s">
        <v>200</v>
      </c>
      <c r="J6" s="12">
        <v>4600103390</v>
      </c>
      <c r="K6" s="12" t="s">
        <v>194</v>
      </c>
      <c r="L6" s="12" t="s">
        <v>16</v>
      </c>
      <c r="M6" s="12"/>
      <c r="O6" s="15" t="s">
        <v>108</v>
      </c>
      <c r="Q6" s="15" t="s">
        <v>111</v>
      </c>
      <c r="R6" s="16">
        <v>9272</v>
      </c>
      <c r="S6" s="16">
        <v>4114</v>
      </c>
      <c r="U6" s="12" t="s">
        <v>204</v>
      </c>
      <c r="W6" s="11">
        <f t="shared" si="0"/>
        <v>52</v>
      </c>
      <c r="X6" s="14">
        <v>4600103389</v>
      </c>
      <c r="Y6" s="12" t="s">
        <v>147</v>
      </c>
      <c r="Z6" s="12" t="s">
        <v>6</v>
      </c>
      <c r="AA6" s="14">
        <v>1859</v>
      </c>
      <c r="AB6" s="12" t="s">
        <v>193</v>
      </c>
      <c r="AC6" s="14" t="s">
        <v>168</v>
      </c>
      <c r="AD6" s="14" t="str">
        <f>IF(AND($X6='Reporte 6 a 12 meses'!$B$5,$Z6='Reporte 6 a 12 meses'!$B$7),ROW(),"")</f>
        <v/>
      </c>
      <c r="AE6" s="14" t="str">
        <f>IF(AND($X6='Reporte 1 a 5 años'!$B$5,$Z6='Reporte 1 a 5 años'!$B$7),ROW(),"")</f>
        <v/>
      </c>
      <c r="AG6" s="14">
        <v>4600103389</v>
      </c>
      <c r="AH6" s="12" t="s">
        <v>147</v>
      </c>
      <c r="AI6" s="12" t="s">
        <v>6</v>
      </c>
      <c r="AJ6" s="14">
        <v>647</v>
      </c>
      <c r="AK6" s="12" t="s">
        <v>85</v>
      </c>
      <c r="AL6" s="14" t="str">
        <f>IF(AND($AG6=Resumen!$D$5,$AI6=Resumen!$D$7),ROW(),"")</f>
        <v/>
      </c>
      <c r="AM6" s="14" t="str">
        <f>IF(AND($AG6=Resumen!$D$39,$AI6=Resumen!$D$41),ROW(),"")</f>
        <v/>
      </c>
    </row>
    <row r="7" spans="1:39" ht="30" x14ac:dyDescent="0.25">
      <c r="A7" s="14" t="s">
        <v>5</v>
      </c>
      <c r="B7" s="14">
        <v>4600103426</v>
      </c>
      <c r="C7" s="12" t="s">
        <v>150</v>
      </c>
      <c r="D7" s="12" t="s">
        <v>16</v>
      </c>
      <c r="E7" s="14">
        <v>985</v>
      </c>
      <c r="F7" s="12" t="s">
        <v>24</v>
      </c>
      <c r="G7" s="14" t="s">
        <v>200</v>
      </c>
      <c r="H7" s="14" t="s">
        <v>200</v>
      </c>
      <c r="J7" s="15">
        <v>4600103394</v>
      </c>
      <c r="K7" s="15" t="s">
        <v>180</v>
      </c>
      <c r="L7" s="15" t="s">
        <v>6</v>
      </c>
      <c r="M7" s="15"/>
      <c r="Q7" s="15" t="s">
        <v>112</v>
      </c>
      <c r="R7" s="16">
        <v>11433</v>
      </c>
      <c r="S7" s="16">
        <v>4160</v>
      </c>
      <c r="U7" s="12" t="s">
        <v>205</v>
      </c>
      <c r="W7" s="11">
        <f t="shared" si="0"/>
        <v>52</v>
      </c>
      <c r="X7" s="14">
        <v>4600103389</v>
      </c>
      <c r="Y7" s="12" t="s">
        <v>147</v>
      </c>
      <c r="Z7" s="12" t="s">
        <v>6</v>
      </c>
      <c r="AA7" s="14">
        <v>1859</v>
      </c>
      <c r="AB7" s="12" t="s">
        <v>193</v>
      </c>
      <c r="AC7" s="14" t="s">
        <v>167</v>
      </c>
      <c r="AD7" s="14" t="str">
        <f>IF(AND($X7='Reporte 6 a 12 meses'!$B$5,$Z7='Reporte 6 a 12 meses'!$B$7),ROW(),"")</f>
        <v/>
      </c>
      <c r="AE7" s="14" t="str">
        <f>IF(AND($X7='Reporte 1 a 5 años'!$B$5,$Z7='Reporte 1 a 5 años'!$B$7),ROW(),"")</f>
        <v/>
      </c>
      <c r="AG7" s="14">
        <v>4600103389</v>
      </c>
      <c r="AH7" s="12" t="s">
        <v>147</v>
      </c>
      <c r="AI7" s="12" t="s">
        <v>6</v>
      </c>
      <c r="AJ7" s="14">
        <v>357</v>
      </c>
      <c r="AK7" s="12" t="s">
        <v>73</v>
      </c>
      <c r="AL7" s="14" t="str">
        <f>IF(AND($AG7=Resumen!$D$5,$AI7=Resumen!$D$7),ROW(),"")</f>
        <v/>
      </c>
      <c r="AM7" s="14" t="str">
        <f>IF(AND($AG7=Resumen!$D$39,$AI7=Resumen!$D$41),ROW(),"")</f>
        <v/>
      </c>
    </row>
    <row r="8" spans="1:39" ht="30" x14ac:dyDescent="0.25">
      <c r="A8" s="14" t="s">
        <v>5</v>
      </c>
      <c r="B8" s="14">
        <v>4600103397</v>
      </c>
      <c r="C8" s="12" t="s">
        <v>139</v>
      </c>
      <c r="D8" s="12" t="s">
        <v>6</v>
      </c>
      <c r="E8" s="14">
        <v>31</v>
      </c>
      <c r="F8" s="12" t="s">
        <v>7</v>
      </c>
      <c r="G8" s="14" t="s">
        <v>200</v>
      </c>
      <c r="H8" s="14" t="s">
        <v>200</v>
      </c>
      <c r="J8" s="15">
        <v>4600103396</v>
      </c>
      <c r="K8" s="15" t="s">
        <v>138</v>
      </c>
      <c r="L8" s="15" t="s">
        <v>6</v>
      </c>
      <c r="M8" s="12" t="s">
        <v>16</v>
      </c>
      <c r="Q8" s="15" t="s">
        <v>113</v>
      </c>
      <c r="R8" s="16">
        <v>9088</v>
      </c>
      <c r="S8" s="16">
        <v>4005</v>
      </c>
      <c r="U8" s="12" t="s">
        <v>206</v>
      </c>
      <c r="W8" s="11">
        <f t="shared" si="0"/>
        <v>52</v>
      </c>
      <c r="X8" s="14">
        <v>4600103389</v>
      </c>
      <c r="Y8" s="12" t="s">
        <v>147</v>
      </c>
      <c r="Z8" s="12" t="s">
        <v>6</v>
      </c>
      <c r="AA8" s="14">
        <v>1859</v>
      </c>
      <c r="AB8" s="12" t="s">
        <v>193</v>
      </c>
      <c r="AC8" s="14" t="s">
        <v>166</v>
      </c>
      <c r="AD8" s="14" t="str">
        <f>IF(AND($X8='Reporte 6 a 12 meses'!$B$5,$Z8='Reporte 6 a 12 meses'!$B$7),ROW(),"")</f>
        <v/>
      </c>
      <c r="AE8" s="14" t="str">
        <f>IF(AND($X8='Reporte 1 a 5 años'!$B$5,$Z8='Reporte 1 a 5 años'!$B$7),ROW(),"")</f>
        <v/>
      </c>
      <c r="AG8" s="14">
        <v>4600103389</v>
      </c>
      <c r="AH8" s="12" t="s">
        <v>147</v>
      </c>
      <c r="AI8" s="12" t="s">
        <v>6</v>
      </c>
      <c r="AJ8" s="14">
        <v>1092</v>
      </c>
      <c r="AK8" s="12" t="s">
        <v>189</v>
      </c>
      <c r="AL8" s="14" t="str">
        <f>IF(AND($AG8=Resumen!$D$5,$AI8=Resumen!$D$7),ROW(),"")</f>
        <v/>
      </c>
      <c r="AM8" s="14" t="str">
        <f>IF(AND($AG8=Resumen!$D$39,$AI8=Resumen!$D$41),ROW(),"")</f>
        <v/>
      </c>
    </row>
    <row r="9" spans="1:39" ht="45" x14ac:dyDescent="0.25">
      <c r="A9" s="14" t="s">
        <v>5</v>
      </c>
      <c r="B9" s="14">
        <v>4600103418</v>
      </c>
      <c r="C9" s="12" t="s">
        <v>11</v>
      </c>
      <c r="D9" s="12" t="s">
        <v>6</v>
      </c>
      <c r="E9" s="14">
        <v>1217</v>
      </c>
      <c r="F9" s="12" t="s">
        <v>15</v>
      </c>
      <c r="G9" s="14" t="s">
        <v>202</v>
      </c>
      <c r="H9" s="14" t="s">
        <v>200</v>
      </c>
      <c r="J9" s="15">
        <v>4600103397</v>
      </c>
      <c r="K9" s="15" t="s">
        <v>139</v>
      </c>
      <c r="L9" s="15" t="s">
        <v>6</v>
      </c>
      <c r="M9" s="12" t="s">
        <v>16</v>
      </c>
      <c r="Q9" s="15" t="s">
        <v>114</v>
      </c>
      <c r="R9" s="16">
        <v>10397</v>
      </c>
      <c r="S9" s="16">
        <v>5453</v>
      </c>
      <c r="U9" s="12" t="s">
        <v>130</v>
      </c>
      <c r="W9" s="11">
        <f t="shared" si="0"/>
        <v>52</v>
      </c>
      <c r="X9" s="14">
        <v>4600103389</v>
      </c>
      <c r="Y9" s="12" t="s">
        <v>147</v>
      </c>
      <c r="Z9" s="12" t="s">
        <v>6</v>
      </c>
      <c r="AA9" s="14">
        <v>1859</v>
      </c>
      <c r="AB9" s="12" t="s">
        <v>193</v>
      </c>
      <c r="AC9" s="14" t="s">
        <v>116</v>
      </c>
      <c r="AD9" s="14" t="str">
        <f>IF(AND($X9='Reporte 6 a 12 meses'!$B$5,$Z9='Reporte 6 a 12 meses'!$B$7),ROW(),"")</f>
        <v/>
      </c>
      <c r="AE9" s="14" t="str">
        <f>IF(AND($X9='Reporte 1 a 5 años'!$B$5,$Z9='Reporte 1 a 5 años'!$B$7),ROW(),"")</f>
        <v/>
      </c>
      <c r="AG9" s="14">
        <v>4600103389</v>
      </c>
      <c r="AH9" s="12" t="s">
        <v>147</v>
      </c>
      <c r="AI9" s="12" t="s">
        <v>6</v>
      </c>
      <c r="AJ9" s="14">
        <v>1920</v>
      </c>
      <c r="AK9" s="12" t="s">
        <v>86</v>
      </c>
      <c r="AL9" s="14" t="str">
        <f>IF(AND($AG9=Resumen!$D$5,$AI9=Resumen!$D$7),ROW(),"")</f>
        <v/>
      </c>
      <c r="AM9" s="14" t="str">
        <f>IF(AND($AG9=Resumen!$D$39,$AI9=Resumen!$D$41),ROW(),"")</f>
        <v/>
      </c>
    </row>
    <row r="10" spans="1:39" ht="30" x14ac:dyDescent="0.25">
      <c r="A10" s="14" t="s">
        <v>5</v>
      </c>
      <c r="B10" s="14">
        <v>4600103438</v>
      </c>
      <c r="C10" s="12" t="s">
        <v>151</v>
      </c>
      <c r="D10" s="12" t="s">
        <v>6</v>
      </c>
      <c r="E10" s="14">
        <v>127</v>
      </c>
      <c r="F10" s="12" t="s">
        <v>13</v>
      </c>
      <c r="G10" s="14" t="s">
        <v>200</v>
      </c>
      <c r="H10" s="14" t="s">
        <v>200</v>
      </c>
      <c r="J10" s="15">
        <v>4600103409</v>
      </c>
      <c r="K10" s="15" t="s">
        <v>140</v>
      </c>
      <c r="L10" s="15" t="s">
        <v>6</v>
      </c>
      <c r="M10" s="15" t="s">
        <v>16</v>
      </c>
      <c r="Q10" s="15" t="s">
        <v>115</v>
      </c>
      <c r="R10" s="16">
        <v>10731</v>
      </c>
      <c r="S10" s="16">
        <v>5294</v>
      </c>
      <c r="U10" s="12" t="s">
        <v>131</v>
      </c>
      <c r="W10" s="11">
        <f t="shared" si="0"/>
        <v>52</v>
      </c>
      <c r="X10" s="14">
        <v>4600103389</v>
      </c>
      <c r="Y10" s="12" t="s">
        <v>147</v>
      </c>
      <c r="Z10" s="12" t="s">
        <v>6</v>
      </c>
      <c r="AA10" s="14">
        <v>1921</v>
      </c>
      <c r="AB10" s="12" t="s">
        <v>84</v>
      </c>
      <c r="AC10" s="14" t="s">
        <v>168</v>
      </c>
      <c r="AD10" s="14" t="str">
        <f>IF(AND($X10='Reporte 6 a 12 meses'!$B$5,$Z10='Reporte 6 a 12 meses'!$B$7),ROW(),"")</f>
        <v/>
      </c>
      <c r="AE10" s="14" t="str">
        <f>IF(AND($X10='Reporte 1 a 5 años'!$B$5,$Z10='Reporte 1 a 5 años'!$B$7),ROW(),"")</f>
        <v/>
      </c>
      <c r="AG10" s="14">
        <v>4600103389</v>
      </c>
      <c r="AH10" s="12" t="s">
        <v>147</v>
      </c>
      <c r="AI10" s="12" t="s">
        <v>6</v>
      </c>
      <c r="AJ10" s="14">
        <v>667</v>
      </c>
      <c r="AK10" s="12" t="s">
        <v>87</v>
      </c>
      <c r="AL10" s="14" t="str">
        <f>IF(AND($AG10=Resumen!$D$5,$AI10=Resumen!$D$7),ROW(),"")</f>
        <v/>
      </c>
      <c r="AM10" s="14" t="str">
        <f>IF(AND($AG10=Resumen!$D$39,$AI10=Resumen!$D$41),ROW(),"")</f>
        <v/>
      </c>
    </row>
    <row r="11" spans="1:39" ht="30" x14ac:dyDescent="0.25">
      <c r="A11" s="14" t="s">
        <v>5</v>
      </c>
      <c r="B11" s="14">
        <v>4600103397</v>
      </c>
      <c r="C11" s="12" t="s">
        <v>139</v>
      </c>
      <c r="D11" s="12" t="s">
        <v>6</v>
      </c>
      <c r="E11" s="14">
        <v>365</v>
      </c>
      <c r="F11" s="12" t="s">
        <v>9</v>
      </c>
      <c r="G11" s="14" t="s">
        <v>202</v>
      </c>
      <c r="H11" s="14" t="s">
        <v>200</v>
      </c>
      <c r="J11" s="12">
        <v>4600103413</v>
      </c>
      <c r="K11" s="12" t="s">
        <v>143</v>
      </c>
      <c r="L11" s="12" t="s">
        <v>6</v>
      </c>
      <c r="M11" s="12"/>
      <c r="Q11" s="15" t="s">
        <v>209</v>
      </c>
      <c r="R11" s="16">
        <v>7593</v>
      </c>
      <c r="S11" s="16">
        <v>6437</v>
      </c>
      <c r="U11" s="12" t="s">
        <v>132</v>
      </c>
      <c r="W11" s="11">
        <f t="shared" si="0"/>
        <v>52</v>
      </c>
      <c r="X11" s="14">
        <v>4600103389</v>
      </c>
      <c r="Y11" s="12" t="s">
        <v>147</v>
      </c>
      <c r="Z11" s="12" t="s">
        <v>6</v>
      </c>
      <c r="AA11" s="14">
        <v>1921</v>
      </c>
      <c r="AB11" s="12" t="s">
        <v>84</v>
      </c>
      <c r="AC11" s="14" t="s">
        <v>167</v>
      </c>
      <c r="AD11" s="14" t="str">
        <f>IF(AND($X11='Reporte 6 a 12 meses'!$B$5,$Z11='Reporte 6 a 12 meses'!$B$7),ROW(),"")</f>
        <v/>
      </c>
      <c r="AE11" s="14" t="str">
        <f>IF(AND($X11='Reporte 1 a 5 años'!$B$5,$Z11='Reporte 1 a 5 años'!$B$7),ROW(),"")</f>
        <v/>
      </c>
      <c r="AG11" s="14">
        <v>4600103389</v>
      </c>
      <c r="AH11" s="12" t="s">
        <v>147</v>
      </c>
      <c r="AI11" s="12" t="s">
        <v>6</v>
      </c>
      <c r="AJ11" s="14">
        <v>1274</v>
      </c>
      <c r="AK11" s="12" t="s">
        <v>88</v>
      </c>
      <c r="AL11" s="14" t="str">
        <f>IF(AND($AG11=Resumen!$D$5,$AI11=Resumen!$D$7),ROW(),"")</f>
        <v/>
      </c>
      <c r="AM11" s="14" t="str">
        <f>IF(AND($AG11=Resumen!$D$39,$AI11=Resumen!$D$41),ROW(),"")</f>
        <v/>
      </c>
    </row>
    <row r="12" spans="1:39" ht="30" x14ac:dyDescent="0.25">
      <c r="A12" s="14" t="s">
        <v>5</v>
      </c>
      <c r="B12" s="14">
        <v>4600103434</v>
      </c>
      <c r="C12" s="12" t="s">
        <v>146</v>
      </c>
      <c r="D12" s="12" t="s">
        <v>6</v>
      </c>
      <c r="E12" s="14">
        <v>755</v>
      </c>
      <c r="F12" s="12" t="s">
        <v>18</v>
      </c>
      <c r="G12" s="14" t="s">
        <v>200</v>
      </c>
      <c r="H12" s="14" t="s">
        <v>200</v>
      </c>
      <c r="J12" s="15">
        <v>4600103414</v>
      </c>
      <c r="K12" s="15" t="s">
        <v>141</v>
      </c>
      <c r="L12" s="15" t="s">
        <v>6</v>
      </c>
      <c r="M12" s="15"/>
      <c r="U12" s="12" t="s">
        <v>133</v>
      </c>
      <c r="W12" s="11">
        <f t="shared" si="0"/>
        <v>52</v>
      </c>
      <c r="X12" s="14">
        <v>4600103389</v>
      </c>
      <c r="Y12" s="12" t="s">
        <v>147</v>
      </c>
      <c r="Z12" s="12" t="s">
        <v>6</v>
      </c>
      <c r="AA12" s="14">
        <v>1921</v>
      </c>
      <c r="AB12" s="12" t="s">
        <v>84</v>
      </c>
      <c r="AC12" s="14" t="s">
        <v>166</v>
      </c>
      <c r="AD12" s="14" t="str">
        <f>IF(AND($X12='Reporte 6 a 12 meses'!$B$5,$Z12='Reporte 6 a 12 meses'!$B$7),ROW(),"")</f>
        <v/>
      </c>
      <c r="AE12" s="14" t="str">
        <f>IF(AND($X12='Reporte 1 a 5 años'!$B$5,$Z12='Reporte 1 a 5 años'!$B$7),ROW(),"")</f>
        <v/>
      </c>
      <c r="AG12" s="14">
        <v>4600103389</v>
      </c>
      <c r="AH12" s="12" t="s">
        <v>147</v>
      </c>
      <c r="AI12" s="12" t="s">
        <v>6</v>
      </c>
      <c r="AJ12" s="14">
        <v>1946</v>
      </c>
      <c r="AK12" s="12" t="s">
        <v>195</v>
      </c>
      <c r="AL12" s="14" t="str">
        <f>IF(AND($AG12=Resumen!$D$5,$AI12=Resumen!$D$7),ROW(),"")</f>
        <v/>
      </c>
      <c r="AM12" s="14" t="str">
        <f>IF(AND($AG12=Resumen!$D$39,$AI12=Resumen!$D$41),ROW(),"")</f>
        <v/>
      </c>
    </row>
    <row r="13" spans="1:39" ht="45" x14ac:dyDescent="0.25">
      <c r="A13" s="14" t="s">
        <v>5</v>
      </c>
      <c r="B13" s="14">
        <v>4600103413</v>
      </c>
      <c r="C13" s="12" t="s">
        <v>143</v>
      </c>
      <c r="D13" s="12" t="s">
        <v>6</v>
      </c>
      <c r="E13" s="14">
        <v>1927</v>
      </c>
      <c r="F13" s="12" t="s">
        <v>8</v>
      </c>
      <c r="G13" s="14" t="s">
        <v>202</v>
      </c>
      <c r="H13" s="14" t="s">
        <v>200</v>
      </c>
      <c r="J13" s="15">
        <v>4600103418</v>
      </c>
      <c r="K13" s="15" t="s">
        <v>11</v>
      </c>
      <c r="L13" s="15" t="s">
        <v>6</v>
      </c>
      <c r="M13" s="15"/>
      <c r="U13" s="12" t="s">
        <v>134</v>
      </c>
      <c r="W13" s="11">
        <f t="shared" si="0"/>
        <v>52</v>
      </c>
      <c r="X13" s="14">
        <v>4600103389</v>
      </c>
      <c r="Y13" s="12" t="s">
        <v>147</v>
      </c>
      <c r="Z13" s="12" t="s">
        <v>6</v>
      </c>
      <c r="AA13" s="14">
        <v>1921</v>
      </c>
      <c r="AB13" s="12" t="s">
        <v>84</v>
      </c>
      <c r="AC13" s="14" t="s">
        <v>116</v>
      </c>
      <c r="AD13" s="14" t="str">
        <f>IF(AND($X13='Reporte 6 a 12 meses'!$B$5,$Z13='Reporte 6 a 12 meses'!$B$7),ROW(),"")</f>
        <v/>
      </c>
      <c r="AE13" s="14" t="str">
        <f>IF(AND($X13='Reporte 1 a 5 años'!$B$5,$Z13='Reporte 1 a 5 años'!$B$7),ROW(),"")</f>
        <v/>
      </c>
      <c r="AG13" s="14">
        <v>4600103389</v>
      </c>
      <c r="AH13" s="12" t="s">
        <v>147</v>
      </c>
      <c r="AI13" s="12" t="s">
        <v>6</v>
      </c>
      <c r="AJ13" s="14">
        <v>1684</v>
      </c>
      <c r="AK13" s="12" t="s">
        <v>89</v>
      </c>
      <c r="AL13" s="14" t="str">
        <f>IF(AND($AG13=Resumen!$D$5,$AI13=Resumen!$D$7),ROW(),"")</f>
        <v/>
      </c>
      <c r="AM13" s="14" t="str">
        <f>IF(AND($AG13=Resumen!$D$39,$AI13=Resumen!$D$41),ROW(),"")</f>
        <v/>
      </c>
    </row>
    <row r="14" spans="1:39" ht="30" x14ac:dyDescent="0.25">
      <c r="A14" s="14" t="s">
        <v>5</v>
      </c>
      <c r="B14" s="14">
        <v>4600103431</v>
      </c>
      <c r="C14" s="12" t="s">
        <v>148</v>
      </c>
      <c r="D14" s="12" t="s">
        <v>6</v>
      </c>
      <c r="E14" s="14">
        <v>1694</v>
      </c>
      <c r="F14" s="12" t="s">
        <v>23</v>
      </c>
      <c r="G14" s="14" t="s">
        <v>202</v>
      </c>
      <c r="H14" s="14" t="s">
        <v>200</v>
      </c>
      <c r="J14" s="15">
        <v>4600103423</v>
      </c>
      <c r="K14" s="15" t="s">
        <v>145</v>
      </c>
      <c r="L14" s="15" t="s">
        <v>16</v>
      </c>
      <c r="M14" s="15"/>
      <c r="U14" s="12" t="s">
        <v>135</v>
      </c>
      <c r="W14" s="11">
        <f t="shared" si="0"/>
        <v>52</v>
      </c>
      <c r="X14" s="14">
        <v>4600103389</v>
      </c>
      <c r="Y14" s="12" t="s">
        <v>147</v>
      </c>
      <c r="Z14" s="12" t="s">
        <v>6</v>
      </c>
      <c r="AA14" s="14">
        <v>1942</v>
      </c>
      <c r="AB14" s="12" t="s">
        <v>196</v>
      </c>
      <c r="AC14" s="14" t="s">
        <v>168</v>
      </c>
      <c r="AD14" s="14" t="str">
        <f>IF(AND($X14='Reporte 6 a 12 meses'!$B$5,$Z14='Reporte 6 a 12 meses'!$B$7),ROW(),"")</f>
        <v/>
      </c>
      <c r="AE14" s="14" t="str">
        <f>IF(AND($X14='Reporte 1 a 5 años'!$B$5,$Z14='Reporte 1 a 5 años'!$B$7),ROW(),"")</f>
        <v/>
      </c>
      <c r="AG14" s="14">
        <v>4600103389</v>
      </c>
      <c r="AH14" s="12" t="s">
        <v>147</v>
      </c>
      <c r="AI14" s="12" t="s">
        <v>6</v>
      </c>
      <c r="AJ14" s="14">
        <v>1873</v>
      </c>
      <c r="AK14" s="12" t="s">
        <v>91</v>
      </c>
      <c r="AL14" s="14" t="str">
        <f>IF(AND($AG14=Resumen!$D$5,$AI14=Resumen!$D$7),ROW(),"")</f>
        <v/>
      </c>
      <c r="AM14" s="14" t="str">
        <f>IF(AND($AG14=Resumen!$D$39,$AI14=Resumen!$D$41),ROW(),"")</f>
        <v/>
      </c>
    </row>
    <row r="15" spans="1:39" ht="30" x14ac:dyDescent="0.25">
      <c r="A15" s="14" t="s">
        <v>5</v>
      </c>
      <c r="B15" s="14">
        <v>4600103413</v>
      </c>
      <c r="C15" s="12" t="s">
        <v>143</v>
      </c>
      <c r="D15" s="12" t="s">
        <v>6</v>
      </c>
      <c r="E15" s="14">
        <v>1917</v>
      </c>
      <c r="F15" s="12" t="s">
        <v>10</v>
      </c>
      <c r="G15" s="14" t="s">
        <v>202</v>
      </c>
      <c r="H15" s="14" t="s">
        <v>200</v>
      </c>
      <c r="J15" s="15">
        <v>4600103426</v>
      </c>
      <c r="K15" s="15" t="s">
        <v>150</v>
      </c>
      <c r="L15" s="15" t="s">
        <v>16</v>
      </c>
      <c r="M15" s="15"/>
      <c r="U15" s="12" t="s">
        <v>136</v>
      </c>
      <c r="W15" s="11">
        <f t="shared" si="0"/>
        <v>52</v>
      </c>
      <c r="X15" s="14">
        <v>4600103389</v>
      </c>
      <c r="Y15" s="12" t="s">
        <v>147</v>
      </c>
      <c r="Z15" s="12" t="s">
        <v>6</v>
      </c>
      <c r="AA15" s="14">
        <v>1942</v>
      </c>
      <c r="AB15" s="12" t="s">
        <v>196</v>
      </c>
      <c r="AC15" s="14" t="s">
        <v>167</v>
      </c>
      <c r="AD15" s="14" t="str">
        <f>IF(AND($X15='Reporte 6 a 12 meses'!$B$5,$Z15='Reporte 6 a 12 meses'!$B$7),ROW(),"")</f>
        <v/>
      </c>
      <c r="AE15" s="14" t="str">
        <f>IF(AND($X15='Reporte 1 a 5 años'!$B$5,$Z15='Reporte 1 a 5 años'!$B$7),ROW(),"")</f>
        <v/>
      </c>
      <c r="AG15" s="14">
        <v>4600103389</v>
      </c>
      <c r="AH15" s="12" t="s">
        <v>147</v>
      </c>
      <c r="AI15" s="12" t="s">
        <v>16</v>
      </c>
      <c r="AJ15" s="14">
        <v>1238</v>
      </c>
      <c r="AK15" s="12" t="s">
        <v>75</v>
      </c>
      <c r="AL15" s="14" t="str">
        <f>IF(AND($AG15=Resumen!$D$5,$AI15=Resumen!$D$7),ROW(),"")</f>
        <v/>
      </c>
      <c r="AM15" s="14" t="str">
        <f>IF(AND($AG15=Resumen!$D$39,$AI15=Resumen!$D$41),ROW(),"")</f>
        <v/>
      </c>
    </row>
    <row r="16" spans="1:39" ht="30" x14ac:dyDescent="0.25">
      <c r="A16" s="14" t="s">
        <v>5</v>
      </c>
      <c r="B16" s="14">
        <v>4600103418</v>
      </c>
      <c r="C16" s="12" t="s">
        <v>11</v>
      </c>
      <c r="D16" s="12" t="s">
        <v>6</v>
      </c>
      <c r="E16" s="14">
        <v>1693</v>
      </c>
      <c r="F16" s="12" t="s">
        <v>14</v>
      </c>
      <c r="G16" s="14" t="s">
        <v>202</v>
      </c>
      <c r="H16" s="14" t="s">
        <v>200</v>
      </c>
      <c r="J16" s="15">
        <v>4600103427</v>
      </c>
      <c r="K16" s="15" t="s">
        <v>153</v>
      </c>
      <c r="L16" s="15" t="s">
        <v>47</v>
      </c>
      <c r="M16" s="15"/>
      <c r="U16" s="12" t="s">
        <v>137</v>
      </c>
      <c r="W16" s="11">
        <f t="shared" si="0"/>
        <v>52</v>
      </c>
      <c r="X16" s="14">
        <v>4600103389</v>
      </c>
      <c r="Y16" s="12" t="s">
        <v>147</v>
      </c>
      <c r="Z16" s="12" t="s">
        <v>6</v>
      </c>
      <c r="AA16" s="14">
        <v>1942</v>
      </c>
      <c r="AB16" s="12" t="s">
        <v>196</v>
      </c>
      <c r="AC16" s="14" t="s">
        <v>166</v>
      </c>
      <c r="AD16" s="14" t="str">
        <f>IF(AND($X16='Reporte 6 a 12 meses'!$B$5,$Z16='Reporte 6 a 12 meses'!$B$7),ROW(),"")</f>
        <v/>
      </c>
      <c r="AE16" s="14" t="str">
        <f>IF(AND($X16='Reporte 1 a 5 años'!$B$5,$Z16='Reporte 1 a 5 años'!$B$7),ROW(),"")</f>
        <v/>
      </c>
      <c r="AG16" s="14">
        <v>4600103390</v>
      </c>
      <c r="AH16" s="12" t="s">
        <v>194</v>
      </c>
      <c r="AI16" s="12" t="s">
        <v>16</v>
      </c>
      <c r="AJ16" s="14">
        <v>602</v>
      </c>
      <c r="AK16" s="12" t="s">
        <v>90</v>
      </c>
      <c r="AL16" s="14" t="str">
        <f>IF(AND($AG16=Resumen!$D$5,$AI16=Resumen!$D$7),ROW(),"")</f>
        <v/>
      </c>
      <c r="AM16" s="14" t="str">
        <f>IF(AND($AG16=Resumen!$D$39,$AI16=Resumen!$D$41),ROW(),"")</f>
        <v/>
      </c>
    </row>
    <row r="17" spans="1:39" ht="45" x14ac:dyDescent="0.25">
      <c r="A17" s="14" t="s">
        <v>5</v>
      </c>
      <c r="B17" s="14">
        <v>4600103397</v>
      </c>
      <c r="C17" s="12" t="s">
        <v>139</v>
      </c>
      <c r="D17" s="12" t="s">
        <v>6</v>
      </c>
      <c r="E17" s="14">
        <v>489</v>
      </c>
      <c r="F17" s="12" t="s">
        <v>21</v>
      </c>
      <c r="G17" s="14" t="s">
        <v>202</v>
      </c>
      <c r="H17" s="14" t="s">
        <v>200</v>
      </c>
      <c r="J17" s="15">
        <v>4600103429</v>
      </c>
      <c r="K17" s="15" t="s">
        <v>149</v>
      </c>
      <c r="L17" s="15" t="s">
        <v>6</v>
      </c>
      <c r="M17" s="12" t="s">
        <v>16</v>
      </c>
      <c r="W17" s="11">
        <f t="shared" si="0"/>
        <v>52</v>
      </c>
      <c r="X17" s="14">
        <v>4600103389</v>
      </c>
      <c r="Y17" s="12" t="s">
        <v>147</v>
      </c>
      <c r="Z17" s="12" t="s">
        <v>6</v>
      </c>
      <c r="AA17" s="14">
        <v>1942</v>
      </c>
      <c r="AB17" s="12" t="s">
        <v>196</v>
      </c>
      <c r="AC17" s="14" t="s">
        <v>116</v>
      </c>
      <c r="AD17" s="14" t="str">
        <f>IF(AND($X17='Reporte 6 a 12 meses'!$B$5,$Z17='Reporte 6 a 12 meses'!$B$7),ROW(),"")</f>
        <v/>
      </c>
      <c r="AE17" s="14" t="str">
        <f>IF(AND($X17='Reporte 1 a 5 años'!$B$5,$Z17='Reporte 1 a 5 años'!$B$7),ROW(),"")</f>
        <v/>
      </c>
      <c r="AG17" s="14">
        <v>4600103394</v>
      </c>
      <c r="AH17" s="12" t="s">
        <v>180</v>
      </c>
      <c r="AI17" s="12" t="s">
        <v>6</v>
      </c>
      <c r="AJ17" s="14">
        <v>1267</v>
      </c>
      <c r="AK17" s="12" t="s">
        <v>182</v>
      </c>
      <c r="AL17" s="14" t="str">
        <f>IF(AND($AG17=Resumen!$D$5,$AI17=Resumen!$D$7),ROW(),"")</f>
        <v/>
      </c>
      <c r="AM17" s="14" t="str">
        <f>IF(AND($AG17=Resumen!$D$39,$AI17=Resumen!$D$41),ROW(),"")</f>
        <v/>
      </c>
    </row>
    <row r="18" spans="1:39" ht="30" x14ac:dyDescent="0.25">
      <c r="A18" s="14" t="s">
        <v>5</v>
      </c>
      <c r="B18" s="14">
        <v>4600103397</v>
      </c>
      <c r="C18" s="12" t="s">
        <v>139</v>
      </c>
      <c r="D18" s="12" t="s">
        <v>6</v>
      </c>
      <c r="E18" s="14">
        <v>157</v>
      </c>
      <c r="F18" s="12" t="s">
        <v>22</v>
      </c>
      <c r="G18" s="14" t="s">
        <v>202</v>
      </c>
      <c r="H18" s="14" t="s">
        <v>200</v>
      </c>
      <c r="J18" s="15">
        <v>4600103430</v>
      </c>
      <c r="K18" s="15" t="s">
        <v>144</v>
      </c>
      <c r="L18" s="15" t="s">
        <v>6</v>
      </c>
      <c r="M18" s="15"/>
      <c r="W18" s="11">
        <f t="shared" si="0"/>
        <v>52</v>
      </c>
      <c r="X18" s="14">
        <v>4600103389</v>
      </c>
      <c r="Y18" s="12" t="s">
        <v>147</v>
      </c>
      <c r="Z18" s="12" t="s">
        <v>6</v>
      </c>
      <c r="AA18" s="14">
        <v>647</v>
      </c>
      <c r="AB18" s="12" t="s">
        <v>85</v>
      </c>
      <c r="AC18" s="14" t="s">
        <v>168</v>
      </c>
      <c r="AD18" s="14" t="str">
        <f>IF(AND($X18='Reporte 6 a 12 meses'!$B$5,$Z18='Reporte 6 a 12 meses'!$B$7),ROW(),"")</f>
        <v/>
      </c>
      <c r="AE18" s="14" t="str">
        <f>IF(AND($X18='Reporte 1 a 5 años'!$B$5,$Z18='Reporte 1 a 5 años'!$B$7),ROW(),"")</f>
        <v/>
      </c>
      <c r="AG18" s="14">
        <v>4600103394</v>
      </c>
      <c r="AH18" s="12" t="s">
        <v>180</v>
      </c>
      <c r="AI18" s="12" t="s">
        <v>6</v>
      </c>
      <c r="AJ18" s="14">
        <v>1663</v>
      </c>
      <c r="AK18" s="12" t="s">
        <v>183</v>
      </c>
      <c r="AL18" s="14" t="str">
        <f>IF(AND($AG18=Resumen!$D$5,$AI18=Resumen!$D$7),ROW(),"")</f>
        <v/>
      </c>
      <c r="AM18" s="14" t="str">
        <f>IF(AND($AG18=Resumen!$D$39,$AI18=Resumen!$D$41),ROW(),"")</f>
        <v/>
      </c>
    </row>
    <row r="19" spans="1:39" ht="30" x14ac:dyDescent="0.25">
      <c r="A19" s="14" t="s">
        <v>5</v>
      </c>
      <c r="B19" s="14">
        <v>4600103418</v>
      </c>
      <c r="C19" s="12" t="s">
        <v>11</v>
      </c>
      <c r="D19" s="12" t="s">
        <v>6</v>
      </c>
      <c r="E19" s="14">
        <v>234</v>
      </c>
      <c r="F19" s="12" t="s">
        <v>12</v>
      </c>
      <c r="G19" s="14" t="s">
        <v>202</v>
      </c>
      <c r="H19" s="14" t="s">
        <v>200</v>
      </c>
      <c r="J19" s="15">
        <v>4600103431</v>
      </c>
      <c r="K19" s="15" t="s">
        <v>148</v>
      </c>
      <c r="L19" s="15" t="s">
        <v>6</v>
      </c>
      <c r="M19" s="15"/>
      <c r="W19" s="11">
        <f t="shared" si="0"/>
        <v>52</v>
      </c>
      <c r="X19" s="14">
        <v>4600103389</v>
      </c>
      <c r="Y19" s="12" t="s">
        <v>147</v>
      </c>
      <c r="Z19" s="12" t="s">
        <v>6</v>
      </c>
      <c r="AA19" s="14">
        <v>647</v>
      </c>
      <c r="AB19" s="12" t="s">
        <v>85</v>
      </c>
      <c r="AC19" s="14" t="s">
        <v>167</v>
      </c>
      <c r="AD19" s="14" t="str">
        <f>IF(AND($X19='Reporte 6 a 12 meses'!$B$5,$Z19='Reporte 6 a 12 meses'!$B$7),ROW(),"")</f>
        <v/>
      </c>
      <c r="AE19" s="14" t="str">
        <f>IF(AND($X19='Reporte 1 a 5 años'!$B$5,$Z19='Reporte 1 a 5 años'!$B$7),ROW(),"")</f>
        <v/>
      </c>
      <c r="AG19" s="14">
        <v>4600103394</v>
      </c>
      <c r="AH19" s="12" t="s">
        <v>180</v>
      </c>
      <c r="AI19" s="12" t="s">
        <v>6</v>
      </c>
      <c r="AJ19" s="14">
        <v>1747</v>
      </c>
      <c r="AK19" s="12" t="s">
        <v>181</v>
      </c>
      <c r="AL19" s="14" t="str">
        <f>IF(AND($AG19=Resumen!$D$5,$AI19=Resumen!$D$7),ROW(),"")</f>
        <v/>
      </c>
      <c r="AM19" s="14" t="str">
        <f>IF(AND($AG19=Resumen!$D$39,$AI19=Resumen!$D$41),ROW(),"")</f>
        <v/>
      </c>
    </row>
    <row r="20" spans="1:39" ht="30" x14ac:dyDescent="0.25">
      <c r="A20" s="14" t="s">
        <v>5</v>
      </c>
      <c r="B20" s="14">
        <v>4600103434</v>
      </c>
      <c r="C20" s="12" t="s">
        <v>146</v>
      </c>
      <c r="D20" s="12" t="s">
        <v>6</v>
      </c>
      <c r="E20" s="14">
        <v>25</v>
      </c>
      <c r="F20" s="12" t="s">
        <v>19</v>
      </c>
      <c r="G20" s="14" t="s">
        <v>202</v>
      </c>
      <c r="H20" s="14" t="s">
        <v>200</v>
      </c>
      <c r="J20" s="15">
        <v>4600103432</v>
      </c>
      <c r="K20" s="15" t="s">
        <v>174</v>
      </c>
      <c r="L20" s="15" t="s">
        <v>6</v>
      </c>
      <c r="M20" s="15"/>
      <c r="W20" s="11">
        <f t="shared" si="0"/>
        <v>52</v>
      </c>
      <c r="X20" s="14">
        <v>4600103389</v>
      </c>
      <c r="Y20" s="12" t="s">
        <v>147</v>
      </c>
      <c r="Z20" s="12" t="s">
        <v>6</v>
      </c>
      <c r="AA20" s="14">
        <v>647</v>
      </c>
      <c r="AB20" s="12" t="s">
        <v>85</v>
      </c>
      <c r="AC20" s="14" t="s">
        <v>166</v>
      </c>
      <c r="AD20" s="14" t="str">
        <f>IF(AND($X20='Reporte 6 a 12 meses'!$B$5,$Z20='Reporte 6 a 12 meses'!$B$7),ROW(),"")</f>
        <v/>
      </c>
      <c r="AE20" s="14" t="str">
        <f>IF(AND($X20='Reporte 1 a 5 años'!$B$5,$Z20='Reporte 1 a 5 años'!$B$7),ROW(),"")</f>
        <v/>
      </c>
      <c r="AG20" s="14">
        <v>4600103394</v>
      </c>
      <c r="AH20" s="12" t="s">
        <v>180</v>
      </c>
      <c r="AI20" s="12" t="s">
        <v>6</v>
      </c>
      <c r="AJ20" s="14">
        <v>1785</v>
      </c>
      <c r="AK20" s="12" t="s">
        <v>184</v>
      </c>
      <c r="AL20" s="14" t="str">
        <f>IF(AND($AG20=Resumen!$D$5,$AI20=Resumen!$D$7),ROW(),"")</f>
        <v/>
      </c>
      <c r="AM20" s="14" t="str">
        <f>IF(AND($AG20=Resumen!$D$39,$AI20=Resumen!$D$41),ROW(),"")</f>
        <v/>
      </c>
    </row>
    <row r="21" spans="1:39" ht="45" x14ac:dyDescent="0.25">
      <c r="A21" s="14" t="s">
        <v>169</v>
      </c>
      <c r="B21" s="14">
        <v>4600103429</v>
      </c>
      <c r="C21" s="12" t="s">
        <v>149</v>
      </c>
      <c r="D21" s="12" t="s">
        <v>6</v>
      </c>
      <c r="E21" s="14">
        <v>1282</v>
      </c>
      <c r="F21" s="12" t="s">
        <v>170</v>
      </c>
      <c r="G21" s="14" t="s">
        <v>202</v>
      </c>
      <c r="H21" s="14" t="s">
        <v>200</v>
      </c>
      <c r="J21" s="12">
        <v>4600103433</v>
      </c>
      <c r="K21" s="12" t="s">
        <v>152</v>
      </c>
      <c r="L21" s="12" t="s">
        <v>6</v>
      </c>
      <c r="M21" s="12"/>
      <c r="W21" s="11">
        <f t="shared" si="0"/>
        <v>52</v>
      </c>
      <c r="X21" s="14">
        <v>4600103389</v>
      </c>
      <c r="Y21" s="12" t="s">
        <v>147</v>
      </c>
      <c r="Z21" s="12" t="s">
        <v>6</v>
      </c>
      <c r="AA21" s="14">
        <v>647</v>
      </c>
      <c r="AB21" s="12" t="s">
        <v>85</v>
      </c>
      <c r="AC21" s="14" t="s">
        <v>116</v>
      </c>
      <c r="AD21" s="14" t="str">
        <f>IF(AND($X21='Reporte 6 a 12 meses'!$B$5,$Z21='Reporte 6 a 12 meses'!$B$7),ROW(),"")</f>
        <v/>
      </c>
      <c r="AE21" s="14" t="str">
        <f>IF(AND($X21='Reporte 1 a 5 años'!$B$5,$Z21='Reporte 1 a 5 años'!$B$7),ROW(),"")</f>
        <v/>
      </c>
      <c r="AG21" s="14">
        <v>4600103396</v>
      </c>
      <c r="AH21" s="12" t="s">
        <v>138</v>
      </c>
      <c r="AI21" s="12" t="s">
        <v>6</v>
      </c>
      <c r="AJ21" s="14">
        <v>1883</v>
      </c>
      <c r="AK21" s="12" t="s">
        <v>187</v>
      </c>
      <c r="AL21" s="14" t="str">
        <f>IF(AND($AG21=Resumen!$D$5,$AI21=Resumen!$D$7),ROW(),"")</f>
        <v/>
      </c>
      <c r="AM21" s="14" t="str">
        <f>IF(AND($AG21=Resumen!$D$39,$AI21=Resumen!$D$41),ROW(),"")</f>
        <v/>
      </c>
    </row>
    <row r="22" spans="1:39" ht="30" x14ac:dyDescent="0.25">
      <c r="A22" s="14" t="s">
        <v>169</v>
      </c>
      <c r="B22" s="14">
        <v>4600103442</v>
      </c>
      <c r="C22" s="12" t="s">
        <v>142</v>
      </c>
      <c r="D22" s="12" t="s">
        <v>6</v>
      </c>
      <c r="E22" s="14">
        <v>517</v>
      </c>
      <c r="F22" s="12" t="s">
        <v>171</v>
      </c>
      <c r="G22" s="14" t="s">
        <v>200</v>
      </c>
      <c r="H22" s="14" t="s">
        <v>200</v>
      </c>
      <c r="J22" s="12">
        <v>4600103434</v>
      </c>
      <c r="K22" s="12" t="s">
        <v>146</v>
      </c>
      <c r="L22" s="12" t="s">
        <v>6</v>
      </c>
      <c r="M22" s="15" t="s">
        <v>16</v>
      </c>
      <c r="W22" s="11">
        <f t="shared" si="0"/>
        <v>52</v>
      </c>
      <c r="X22" s="14">
        <v>4600103389</v>
      </c>
      <c r="Y22" s="12" t="s">
        <v>147</v>
      </c>
      <c r="Z22" s="12" t="s">
        <v>6</v>
      </c>
      <c r="AA22" s="14">
        <v>357</v>
      </c>
      <c r="AB22" s="12" t="s">
        <v>73</v>
      </c>
      <c r="AC22" s="14" t="s">
        <v>168</v>
      </c>
      <c r="AD22" s="14" t="str">
        <f>IF(AND($X22='Reporte 6 a 12 meses'!$B$5,$Z22='Reporte 6 a 12 meses'!$B$7),ROW(),"")</f>
        <v/>
      </c>
      <c r="AE22" s="14" t="str">
        <f>IF(AND($X22='Reporte 1 a 5 años'!$B$5,$Z22='Reporte 1 a 5 años'!$B$7),ROW(),"")</f>
        <v/>
      </c>
      <c r="AG22" s="14">
        <v>4600103396</v>
      </c>
      <c r="AH22" s="12" t="s">
        <v>138</v>
      </c>
      <c r="AI22" s="12" t="s">
        <v>6</v>
      </c>
      <c r="AJ22" s="14">
        <v>358</v>
      </c>
      <c r="AK22" s="12" t="s">
        <v>51</v>
      </c>
      <c r="AL22" s="14" t="str">
        <f>IF(AND($AG22=Resumen!$D$5,$AI22=Resumen!$D$7),ROW(),"")</f>
        <v/>
      </c>
      <c r="AM22" s="14" t="str">
        <f>IF(AND($AG22=Resumen!$D$39,$AI22=Resumen!$D$41),ROW(),"")</f>
        <v/>
      </c>
    </row>
    <row r="23" spans="1:39" ht="30" x14ac:dyDescent="0.25">
      <c r="A23" s="14" t="s">
        <v>169</v>
      </c>
      <c r="B23" s="14">
        <v>4600103429</v>
      </c>
      <c r="C23" s="12" t="s">
        <v>149</v>
      </c>
      <c r="D23" s="12" t="s">
        <v>6</v>
      </c>
      <c r="E23" s="14">
        <v>175</v>
      </c>
      <c r="F23" s="12" t="s">
        <v>172</v>
      </c>
      <c r="G23" s="14" t="s">
        <v>202</v>
      </c>
      <c r="H23" s="14" t="s">
        <v>200</v>
      </c>
      <c r="J23" s="15">
        <v>4600103435</v>
      </c>
      <c r="K23" s="15" t="s">
        <v>185</v>
      </c>
      <c r="L23" s="15" t="s">
        <v>6</v>
      </c>
      <c r="M23" s="15"/>
      <c r="W23" s="11">
        <f t="shared" si="0"/>
        <v>52</v>
      </c>
      <c r="X23" s="14">
        <v>4600103389</v>
      </c>
      <c r="Y23" s="12" t="s">
        <v>147</v>
      </c>
      <c r="Z23" s="12" t="s">
        <v>6</v>
      </c>
      <c r="AA23" s="14">
        <v>357</v>
      </c>
      <c r="AB23" s="12" t="s">
        <v>73</v>
      </c>
      <c r="AC23" s="14" t="s">
        <v>167</v>
      </c>
      <c r="AD23" s="14" t="str">
        <f>IF(AND($X23='Reporte 6 a 12 meses'!$B$5,$Z23='Reporte 6 a 12 meses'!$B$7),ROW(),"")</f>
        <v/>
      </c>
      <c r="AE23" s="14" t="str">
        <f>IF(AND($X23='Reporte 1 a 5 años'!$B$5,$Z23='Reporte 1 a 5 años'!$B$7),ROW(),"")</f>
        <v/>
      </c>
      <c r="AG23" s="14">
        <v>4600103396</v>
      </c>
      <c r="AH23" s="12" t="s">
        <v>138</v>
      </c>
      <c r="AI23" s="12" t="s">
        <v>6</v>
      </c>
      <c r="AJ23" s="14">
        <v>416</v>
      </c>
      <c r="AK23" s="12" t="s">
        <v>26</v>
      </c>
      <c r="AL23" s="14" t="str">
        <f>IF(AND($AG23=Resumen!$D$5,$AI23=Resumen!$D$7),ROW(),"")</f>
        <v/>
      </c>
      <c r="AM23" s="14" t="str">
        <f>IF(AND($AG23=Resumen!$D$39,$AI23=Resumen!$D$41),ROW(),"")</f>
        <v/>
      </c>
    </row>
    <row r="24" spans="1:39" ht="30" x14ac:dyDescent="0.25">
      <c r="A24" s="14" t="s">
        <v>169</v>
      </c>
      <c r="B24" s="14">
        <v>4600103413</v>
      </c>
      <c r="C24" s="12" t="s">
        <v>143</v>
      </c>
      <c r="D24" s="12" t="s">
        <v>6</v>
      </c>
      <c r="E24" s="14">
        <v>1918</v>
      </c>
      <c r="F24" s="12" t="s">
        <v>173</v>
      </c>
      <c r="G24" s="14" t="s">
        <v>202</v>
      </c>
      <c r="H24" s="14" t="s">
        <v>200</v>
      </c>
      <c r="J24" s="12">
        <v>4600103438</v>
      </c>
      <c r="K24" s="12" t="s">
        <v>151</v>
      </c>
      <c r="L24" s="12" t="s">
        <v>6</v>
      </c>
      <c r="M24" s="12"/>
      <c r="W24" s="11">
        <f t="shared" si="0"/>
        <v>52</v>
      </c>
      <c r="X24" s="14">
        <v>4600103389</v>
      </c>
      <c r="Y24" s="12" t="s">
        <v>147</v>
      </c>
      <c r="Z24" s="12" t="s">
        <v>6</v>
      </c>
      <c r="AA24" s="14">
        <v>357</v>
      </c>
      <c r="AB24" s="12" t="s">
        <v>73</v>
      </c>
      <c r="AC24" s="14" t="s">
        <v>166</v>
      </c>
      <c r="AD24" s="14" t="str">
        <f>IF(AND($X24='Reporte 6 a 12 meses'!$B$5,$Z24='Reporte 6 a 12 meses'!$B$7),ROW(),"")</f>
        <v/>
      </c>
      <c r="AE24" s="14" t="str">
        <f>IF(AND($X24='Reporte 1 a 5 años'!$B$5,$Z24='Reporte 1 a 5 años'!$B$7),ROW(),"")</f>
        <v/>
      </c>
      <c r="AG24" s="14">
        <v>4600103396</v>
      </c>
      <c r="AH24" s="12" t="s">
        <v>138</v>
      </c>
      <c r="AI24" s="12" t="s">
        <v>16</v>
      </c>
      <c r="AJ24" s="14">
        <v>1593</v>
      </c>
      <c r="AK24" s="12" t="s">
        <v>70</v>
      </c>
      <c r="AL24" s="14" t="str">
        <f>IF(AND($AG24=Resumen!$D$5,$AI24=Resumen!$D$7),ROW(),"")</f>
        <v/>
      </c>
      <c r="AM24" s="14" t="str">
        <f>IF(AND($AG24=Resumen!$D$39,$AI24=Resumen!$D$41),ROW(),"")</f>
        <v/>
      </c>
    </row>
    <row r="25" spans="1:39" ht="45" x14ac:dyDescent="0.25">
      <c r="A25" s="14" t="s">
        <v>169</v>
      </c>
      <c r="B25" s="14">
        <v>4600103432</v>
      </c>
      <c r="C25" s="12" t="s">
        <v>174</v>
      </c>
      <c r="D25" s="12" t="s">
        <v>6</v>
      </c>
      <c r="E25" s="14">
        <v>167</v>
      </c>
      <c r="F25" s="12" t="s">
        <v>175</v>
      </c>
      <c r="G25" s="14" t="s">
        <v>202</v>
      </c>
      <c r="H25" s="14" t="s">
        <v>200</v>
      </c>
      <c r="J25" s="15">
        <v>4600103442</v>
      </c>
      <c r="K25" s="15" t="s">
        <v>142</v>
      </c>
      <c r="L25" s="15" t="s">
        <v>6</v>
      </c>
      <c r="M25" s="12" t="s">
        <v>16</v>
      </c>
      <c r="W25" s="11">
        <f t="shared" si="0"/>
        <v>52</v>
      </c>
      <c r="X25" s="14">
        <v>4600103389</v>
      </c>
      <c r="Y25" s="12" t="s">
        <v>147</v>
      </c>
      <c r="Z25" s="12" t="s">
        <v>6</v>
      </c>
      <c r="AA25" s="14">
        <v>357</v>
      </c>
      <c r="AB25" s="12" t="s">
        <v>73</v>
      </c>
      <c r="AC25" s="14" t="s">
        <v>116</v>
      </c>
      <c r="AD25" s="14" t="str">
        <f>IF(AND($X25='Reporte 6 a 12 meses'!$B$5,$Z25='Reporte 6 a 12 meses'!$B$7),ROW(),"")</f>
        <v/>
      </c>
      <c r="AE25" s="14" t="str">
        <f>IF(AND($X25='Reporte 1 a 5 años'!$B$5,$Z25='Reporte 1 a 5 años'!$B$7),ROW(),"")</f>
        <v/>
      </c>
      <c r="AG25" s="14">
        <v>4600103397</v>
      </c>
      <c r="AH25" s="12" t="s">
        <v>139</v>
      </c>
      <c r="AI25" s="12" t="s">
        <v>6</v>
      </c>
      <c r="AJ25" s="14">
        <v>1397</v>
      </c>
      <c r="AK25" s="12" t="s">
        <v>37</v>
      </c>
      <c r="AL25" s="14" t="str">
        <f>IF(AND($AG25=Resumen!$D$5,$AI25=Resumen!$D$7),ROW(),"")</f>
        <v/>
      </c>
      <c r="AM25" s="14" t="str">
        <f>IF(AND($AG25=Resumen!$D$39,$AI25=Resumen!$D$41),ROW(),"")</f>
        <v/>
      </c>
    </row>
    <row r="26" spans="1:39" ht="30" x14ac:dyDescent="0.25">
      <c r="A26" s="14" t="s">
        <v>169</v>
      </c>
      <c r="B26" s="14">
        <v>4600103429</v>
      </c>
      <c r="C26" s="12" t="s">
        <v>149</v>
      </c>
      <c r="D26" s="12" t="s">
        <v>6</v>
      </c>
      <c r="E26" s="14">
        <v>1536</v>
      </c>
      <c r="F26" s="12" t="s">
        <v>176</v>
      </c>
      <c r="G26" s="14" t="s">
        <v>202</v>
      </c>
      <c r="H26" s="14" t="s">
        <v>200</v>
      </c>
      <c r="J26" s="12">
        <v>4600103547</v>
      </c>
      <c r="K26" s="12" t="s">
        <v>188</v>
      </c>
      <c r="L26" s="12" t="s">
        <v>16</v>
      </c>
      <c r="M26" s="12"/>
      <c r="W26" s="11">
        <f t="shared" si="0"/>
        <v>52</v>
      </c>
      <c r="X26" s="14">
        <v>4600103389</v>
      </c>
      <c r="Y26" s="12" t="s">
        <v>147</v>
      </c>
      <c r="Z26" s="12" t="s">
        <v>6</v>
      </c>
      <c r="AA26" s="14">
        <v>1092</v>
      </c>
      <c r="AB26" s="12" t="s">
        <v>189</v>
      </c>
      <c r="AC26" s="14" t="s">
        <v>168</v>
      </c>
      <c r="AD26" s="14" t="str">
        <f>IF(AND($X26='Reporte 6 a 12 meses'!$B$5,$Z26='Reporte 6 a 12 meses'!$B$7),ROW(),"")</f>
        <v/>
      </c>
      <c r="AE26" s="14" t="str">
        <f>IF(AND($X26='Reporte 1 a 5 años'!$B$5,$Z26='Reporte 1 a 5 años'!$B$7),ROW(),"")</f>
        <v/>
      </c>
      <c r="AG26" s="14">
        <v>4600103397</v>
      </c>
      <c r="AH26" s="12" t="s">
        <v>139</v>
      </c>
      <c r="AI26" s="12" t="s">
        <v>6</v>
      </c>
      <c r="AJ26" s="14">
        <v>645</v>
      </c>
      <c r="AK26" s="12" t="s">
        <v>38</v>
      </c>
      <c r="AL26" s="14" t="str">
        <f>IF(AND($AG26=Resumen!$D$5,$AI26=Resumen!$D$7),ROW(),"")</f>
        <v/>
      </c>
      <c r="AM26" s="14" t="str">
        <f>IF(AND($AG26=Resumen!$D$39,$AI26=Resumen!$D$41),ROW(),"")</f>
        <v/>
      </c>
    </row>
    <row r="27" spans="1:39" ht="30" x14ac:dyDescent="0.25">
      <c r="A27" s="14" t="s">
        <v>169</v>
      </c>
      <c r="B27" s="14">
        <v>4600103429</v>
      </c>
      <c r="C27" s="12" t="s">
        <v>149</v>
      </c>
      <c r="D27" s="12" t="s">
        <v>6</v>
      </c>
      <c r="E27" s="14">
        <v>1402</v>
      </c>
      <c r="F27" s="12" t="s">
        <v>177</v>
      </c>
      <c r="G27" s="14" t="s">
        <v>202</v>
      </c>
      <c r="H27" s="14" t="s">
        <v>200</v>
      </c>
      <c r="J27" s="13"/>
      <c r="K27" s="13"/>
      <c r="L27" s="13"/>
      <c r="M27" s="13"/>
      <c r="W27" s="11">
        <f t="shared" si="0"/>
        <v>52</v>
      </c>
      <c r="X27" s="14">
        <v>4600103389</v>
      </c>
      <c r="Y27" s="12" t="s">
        <v>147</v>
      </c>
      <c r="Z27" s="12" t="s">
        <v>6</v>
      </c>
      <c r="AA27" s="14">
        <v>1092</v>
      </c>
      <c r="AB27" s="12" t="s">
        <v>189</v>
      </c>
      <c r="AC27" s="14" t="s">
        <v>167</v>
      </c>
      <c r="AD27" s="14" t="str">
        <f>IF(AND($X27='Reporte 6 a 12 meses'!$B$5,$Z27='Reporte 6 a 12 meses'!$B$7),ROW(),"")</f>
        <v/>
      </c>
      <c r="AE27" s="14" t="str">
        <f>IF(AND($X27='Reporte 1 a 5 años'!$B$5,$Z27='Reporte 1 a 5 años'!$B$7),ROW(),"")</f>
        <v/>
      </c>
      <c r="AG27" s="14">
        <v>4600103397</v>
      </c>
      <c r="AH27" s="12" t="s">
        <v>139</v>
      </c>
      <c r="AI27" s="12" t="s">
        <v>6</v>
      </c>
      <c r="AJ27" s="14">
        <v>489</v>
      </c>
      <c r="AK27" s="12" t="s">
        <v>21</v>
      </c>
      <c r="AL27" s="14" t="str">
        <f>IF(AND($AG27=Resumen!$D$5,$AI27=Resumen!$D$7),ROW(),"")</f>
        <v/>
      </c>
      <c r="AM27" s="14" t="str">
        <f>IF(AND($AG27=Resumen!$D$39,$AI27=Resumen!$D$41),ROW(),"")</f>
        <v/>
      </c>
    </row>
    <row r="28" spans="1:39" ht="30" x14ac:dyDescent="0.25">
      <c r="A28" s="14" t="s">
        <v>169</v>
      </c>
      <c r="B28" s="14">
        <v>4600103429</v>
      </c>
      <c r="C28" s="12" t="s">
        <v>149</v>
      </c>
      <c r="D28" s="12" t="s">
        <v>6</v>
      </c>
      <c r="E28" s="14">
        <v>370</v>
      </c>
      <c r="F28" s="12" t="s">
        <v>178</v>
      </c>
      <c r="G28" s="14" t="s">
        <v>202</v>
      </c>
      <c r="H28" s="14" t="s">
        <v>200</v>
      </c>
      <c r="J28" s="13"/>
      <c r="K28" s="13"/>
      <c r="L28" s="13"/>
      <c r="M28" s="13"/>
      <c r="W28" s="11">
        <f t="shared" si="0"/>
        <v>52</v>
      </c>
      <c r="X28" s="14">
        <v>4600103389</v>
      </c>
      <c r="Y28" s="12" t="s">
        <v>147</v>
      </c>
      <c r="Z28" s="12" t="s">
        <v>6</v>
      </c>
      <c r="AA28" s="14">
        <v>1092</v>
      </c>
      <c r="AB28" s="12" t="s">
        <v>189</v>
      </c>
      <c r="AC28" s="14" t="s">
        <v>166</v>
      </c>
      <c r="AD28" s="14" t="str">
        <f>IF(AND($X28='Reporte 6 a 12 meses'!$B$5,$Z28='Reporte 6 a 12 meses'!$B$7),ROW(),"")</f>
        <v/>
      </c>
      <c r="AE28" s="14" t="str">
        <f>IF(AND($X28='Reporte 1 a 5 años'!$B$5,$Z28='Reporte 1 a 5 años'!$B$7),ROW(),"")</f>
        <v/>
      </c>
      <c r="AG28" s="14">
        <v>4600103397</v>
      </c>
      <c r="AH28" s="12" t="s">
        <v>139</v>
      </c>
      <c r="AI28" s="12" t="s">
        <v>6</v>
      </c>
      <c r="AJ28" s="14">
        <v>365</v>
      </c>
      <c r="AK28" s="12" t="s">
        <v>9</v>
      </c>
      <c r="AL28" s="14" t="str">
        <f>IF(AND($AG28=Resumen!$D$5,$AI28=Resumen!$D$7),ROW(),"")</f>
        <v/>
      </c>
      <c r="AM28" s="14" t="str">
        <f>IF(AND($AG28=Resumen!$D$39,$AI28=Resumen!$D$41),ROW(),"")</f>
        <v/>
      </c>
    </row>
    <row r="29" spans="1:39" ht="45" x14ac:dyDescent="0.25">
      <c r="A29" s="14" t="s">
        <v>169</v>
      </c>
      <c r="B29" s="14">
        <v>4600103429</v>
      </c>
      <c r="C29" s="12" t="s">
        <v>149</v>
      </c>
      <c r="D29" s="12" t="s">
        <v>6</v>
      </c>
      <c r="E29" s="14">
        <v>1214</v>
      </c>
      <c r="F29" s="12" t="s">
        <v>179</v>
      </c>
      <c r="G29" s="14" t="s">
        <v>202</v>
      </c>
      <c r="H29" s="14" t="s">
        <v>200</v>
      </c>
      <c r="J29" s="13"/>
      <c r="K29" s="13"/>
      <c r="L29" s="13"/>
      <c r="M29" s="13"/>
      <c r="W29" s="11">
        <f t="shared" si="0"/>
        <v>52</v>
      </c>
      <c r="X29" s="14">
        <v>4600103389</v>
      </c>
      <c r="Y29" s="12" t="s">
        <v>147</v>
      </c>
      <c r="Z29" s="12" t="s">
        <v>6</v>
      </c>
      <c r="AA29" s="14">
        <v>1092</v>
      </c>
      <c r="AB29" s="12" t="s">
        <v>189</v>
      </c>
      <c r="AC29" s="14" t="s">
        <v>116</v>
      </c>
      <c r="AD29" s="14" t="str">
        <f>IF(AND($X29='Reporte 6 a 12 meses'!$B$5,$Z29='Reporte 6 a 12 meses'!$B$7),ROW(),"")</f>
        <v/>
      </c>
      <c r="AE29" s="14" t="str">
        <f>IF(AND($X29='Reporte 1 a 5 años'!$B$5,$Z29='Reporte 1 a 5 años'!$B$7),ROW(),"")</f>
        <v/>
      </c>
      <c r="AG29" s="14">
        <v>4600103397</v>
      </c>
      <c r="AH29" s="12" t="s">
        <v>139</v>
      </c>
      <c r="AI29" s="12" t="s">
        <v>6</v>
      </c>
      <c r="AJ29" s="14">
        <v>1933</v>
      </c>
      <c r="AK29" s="12" t="s">
        <v>27</v>
      </c>
      <c r="AL29" s="14" t="str">
        <f>IF(AND($AG29=Resumen!$D$5,$AI29=Resumen!$D$7),ROW(),"")</f>
        <v/>
      </c>
      <c r="AM29" s="14" t="str">
        <f>IF(AND($AG29=Resumen!$D$39,$AI29=Resumen!$D$41),ROW(),"")</f>
        <v/>
      </c>
    </row>
    <row r="30" spans="1:39" ht="30" x14ac:dyDescent="0.25">
      <c r="A30" s="14" t="s">
        <v>169</v>
      </c>
      <c r="B30" s="14">
        <v>4600103394</v>
      </c>
      <c r="C30" s="12" t="s">
        <v>180</v>
      </c>
      <c r="D30" s="12" t="s">
        <v>6</v>
      </c>
      <c r="E30" s="14">
        <v>1747</v>
      </c>
      <c r="F30" s="12" t="s">
        <v>181</v>
      </c>
      <c r="G30" s="14" t="s">
        <v>202</v>
      </c>
      <c r="H30" s="14" t="s">
        <v>200</v>
      </c>
      <c r="J30" s="13"/>
      <c r="K30" s="13"/>
      <c r="L30" s="13"/>
      <c r="M30" s="13"/>
      <c r="W30" s="11">
        <f t="shared" si="0"/>
        <v>52</v>
      </c>
      <c r="X30" s="14">
        <v>4600103389</v>
      </c>
      <c r="Y30" s="12" t="s">
        <v>147</v>
      </c>
      <c r="Z30" s="12" t="s">
        <v>6</v>
      </c>
      <c r="AA30" s="14">
        <v>1920</v>
      </c>
      <c r="AB30" s="12" t="s">
        <v>86</v>
      </c>
      <c r="AC30" s="14" t="s">
        <v>168</v>
      </c>
      <c r="AD30" s="14" t="str">
        <f>IF(AND($X30='Reporte 6 a 12 meses'!$B$5,$Z30='Reporte 6 a 12 meses'!$B$7),ROW(),"")</f>
        <v/>
      </c>
      <c r="AE30" s="14" t="str">
        <f>IF(AND($X30='Reporte 1 a 5 años'!$B$5,$Z30='Reporte 1 a 5 años'!$B$7),ROW(),"")</f>
        <v/>
      </c>
      <c r="AG30" s="14">
        <v>4600103397</v>
      </c>
      <c r="AH30" s="12" t="s">
        <v>139</v>
      </c>
      <c r="AI30" s="12" t="s">
        <v>6</v>
      </c>
      <c r="AJ30" s="14">
        <v>390</v>
      </c>
      <c r="AK30" s="12" t="s">
        <v>28</v>
      </c>
      <c r="AL30" s="14" t="str">
        <f>IF(AND($AG30=Resumen!$D$5,$AI30=Resumen!$D$7),ROW(),"")</f>
        <v/>
      </c>
      <c r="AM30" s="14" t="str">
        <f>IF(AND($AG30=Resumen!$D$39,$AI30=Resumen!$D$41),ROW(),"")</f>
        <v/>
      </c>
    </row>
    <row r="31" spans="1:39" ht="30" x14ac:dyDescent="0.25">
      <c r="A31" s="14" t="s">
        <v>169</v>
      </c>
      <c r="B31" s="14">
        <v>4600103394</v>
      </c>
      <c r="C31" s="12" t="s">
        <v>180</v>
      </c>
      <c r="D31" s="12" t="s">
        <v>6</v>
      </c>
      <c r="E31" s="14">
        <v>1267</v>
      </c>
      <c r="F31" s="12" t="s">
        <v>182</v>
      </c>
      <c r="G31" s="14" t="s">
        <v>202</v>
      </c>
      <c r="H31" s="14" t="s">
        <v>200</v>
      </c>
      <c r="J31" s="13"/>
      <c r="K31" s="13"/>
      <c r="L31" s="13"/>
      <c r="M31" s="13"/>
      <c r="W31" s="11">
        <f t="shared" si="0"/>
        <v>52</v>
      </c>
      <c r="X31" s="14">
        <v>4600103389</v>
      </c>
      <c r="Y31" s="12" t="s">
        <v>147</v>
      </c>
      <c r="Z31" s="12" t="s">
        <v>6</v>
      </c>
      <c r="AA31" s="14">
        <v>1920</v>
      </c>
      <c r="AB31" s="12" t="s">
        <v>86</v>
      </c>
      <c r="AC31" s="14" t="s">
        <v>167</v>
      </c>
      <c r="AD31" s="14" t="str">
        <f>IF(AND($X31='Reporte 6 a 12 meses'!$B$5,$Z31='Reporte 6 a 12 meses'!$B$7),ROW(),"")</f>
        <v/>
      </c>
      <c r="AE31" s="14" t="str">
        <f>IF(AND($X31='Reporte 1 a 5 años'!$B$5,$Z31='Reporte 1 a 5 años'!$B$7),ROW(),"")</f>
        <v/>
      </c>
      <c r="AG31" s="14">
        <v>4600103397</v>
      </c>
      <c r="AH31" s="12" t="s">
        <v>139</v>
      </c>
      <c r="AI31" s="12" t="s">
        <v>6</v>
      </c>
      <c r="AJ31" s="14">
        <v>157</v>
      </c>
      <c r="AK31" s="12" t="s">
        <v>22</v>
      </c>
      <c r="AL31" s="14" t="str">
        <f>IF(AND($AG31=Resumen!$D$5,$AI31=Resumen!$D$7),ROW(),"")</f>
        <v/>
      </c>
      <c r="AM31" s="14" t="str">
        <f>IF(AND($AG31=Resumen!$D$39,$AI31=Resumen!$D$41),ROW(),"")</f>
        <v/>
      </c>
    </row>
    <row r="32" spans="1:39" ht="30" x14ac:dyDescent="0.25">
      <c r="A32" s="14" t="s">
        <v>169</v>
      </c>
      <c r="B32" s="14">
        <v>4600103394</v>
      </c>
      <c r="C32" s="12" t="s">
        <v>180</v>
      </c>
      <c r="D32" s="12" t="s">
        <v>6</v>
      </c>
      <c r="E32" s="14">
        <v>1663</v>
      </c>
      <c r="F32" s="12" t="s">
        <v>183</v>
      </c>
      <c r="G32" s="14" t="s">
        <v>202</v>
      </c>
      <c r="H32" s="14" t="s">
        <v>200</v>
      </c>
      <c r="J32" s="13"/>
      <c r="K32" s="13"/>
      <c r="L32" s="13"/>
      <c r="M32" s="13"/>
      <c r="W32" s="11">
        <f t="shared" si="0"/>
        <v>52</v>
      </c>
      <c r="X32" s="14">
        <v>4600103389</v>
      </c>
      <c r="Y32" s="12" t="s">
        <v>147</v>
      </c>
      <c r="Z32" s="12" t="s">
        <v>6</v>
      </c>
      <c r="AA32" s="14">
        <v>1920</v>
      </c>
      <c r="AB32" s="12" t="s">
        <v>86</v>
      </c>
      <c r="AC32" s="14" t="s">
        <v>166</v>
      </c>
      <c r="AD32" s="14" t="str">
        <f>IF(AND($X32='Reporte 6 a 12 meses'!$B$5,$Z32='Reporte 6 a 12 meses'!$B$7),ROW(),"")</f>
        <v/>
      </c>
      <c r="AE32" s="14" t="str">
        <f>IF(AND($X32='Reporte 1 a 5 años'!$B$5,$Z32='Reporte 1 a 5 años'!$B$7),ROW(),"")</f>
        <v/>
      </c>
      <c r="AG32" s="14">
        <v>4600103397</v>
      </c>
      <c r="AH32" s="12" t="s">
        <v>139</v>
      </c>
      <c r="AI32" s="12" t="s">
        <v>6</v>
      </c>
      <c r="AJ32" s="14">
        <v>31</v>
      </c>
      <c r="AK32" s="12" t="s">
        <v>7</v>
      </c>
      <c r="AL32" s="14" t="str">
        <f>IF(AND($AG32=Resumen!$D$5,$AI32=Resumen!$D$7),ROW(),"")</f>
        <v/>
      </c>
      <c r="AM32" s="14" t="str">
        <f>IF(AND($AG32=Resumen!$D$39,$AI32=Resumen!$D$41),ROW(),"")</f>
        <v/>
      </c>
    </row>
    <row r="33" spans="1:39" ht="45" x14ac:dyDescent="0.25">
      <c r="A33" s="14" t="s">
        <v>169</v>
      </c>
      <c r="B33" s="14">
        <v>4600103394</v>
      </c>
      <c r="C33" s="12" t="s">
        <v>180</v>
      </c>
      <c r="D33" s="12" t="s">
        <v>6</v>
      </c>
      <c r="E33" s="14">
        <v>1785</v>
      </c>
      <c r="F33" s="12" t="s">
        <v>184</v>
      </c>
      <c r="G33" s="14" t="s">
        <v>202</v>
      </c>
      <c r="H33" s="14" t="s">
        <v>200</v>
      </c>
      <c r="J33" s="13"/>
      <c r="K33" s="13"/>
      <c r="L33" s="13"/>
      <c r="M33" s="13"/>
      <c r="W33" s="11">
        <f t="shared" si="0"/>
        <v>52</v>
      </c>
      <c r="X33" s="14">
        <v>4600103389</v>
      </c>
      <c r="Y33" s="12" t="s">
        <v>147</v>
      </c>
      <c r="Z33" s="12" t="s">
        <v>6</v>
      </c>
      <c r="AA33" s="14">
        <v>1920</v>
      </c>
      <c r="AB33" s="12" t="s">
        <v>86</v>
      </c>
      <c r="AC33" s="14" t="s">
        <v>116</v>
      </c>
      <c r="AD33" s="14" t="str">
        <f>IF(AND($X33='Reporte 6 a 12 meses'!$B$5,$Z33='Reporte 6 a 12 meses'!$B$7),ROW(),"")</f>
        <v/>
      </c>
      <c r="AE33" s="14" t="str">
        <f>IF(AND($X33='Reporte 1 a 5 años'!$B$5,$Z33='Reporte 1 a 5 años'!$B$7),ROW(),"")</f>
        <v/>
      </c>
      <c r="AG33" s="14">
        <v>4600103397</v>
      </c>
      <c r="AH33" s="12" t="s">
        <v>139</v>
      </c>
      <c r="AI33" s="12" t="s">
        <v>16</v>
      </c>
      <c r="AJ33" s="14">
        <v>905</v>
      </c>
      <c r="AK33" s="12" t="s">
        <v>29</v>
      </c>
      <c r="AL33" s="14" t="str">
        <f>IF(AND($AG33=Resumen!$D$5,$AI33=Resumen!$D$7),ROW(),"")</f>
        <v/>
      </c>
      <c r="AM33" s="14" t="str">
        <f>IF(AND($AG33=Resumen!$D$39,$AI33=Resumen!$D$41),ROW(),"")</f>
        <v/>
      </c>
    </row>
    <row r="34" spans="1:39" ht="30" x14ac:dyDescent="0.25">
      <c r="A34" s="14" t="s">
        <v>25</v>
      </c>
      <c r="B34" s="14">
        <v>4600103397</v>
      </c>
      <c r="C34" s="12" t="s">
        <v>139</v>
      </c>
      <c r="D34" s="12" t="s">
        <v>16</v>
      </c>
      <c r="E34" s="14">
        <v>905</v>
      </c>
      <c r="F34" s="12" t="s">
        <v>29</v>
      </c>
      <c r="G34" s="14" t="s">
        <v>200</v>
      </c>
      <c r="H34" s="14" t="s">
        <v>200</v>
      </c>
      <c r="J34" s="13"/>
      <c r="K34" s="13"/>
      <c r="L34" s="13"/>
      <c r="M34" s="13"/>
      <c r="W34" s="11">
        <f t="shared" si="0"/>
        <v>52</v>
      </c>
      <c r="X34" s="14">
        <v>4600103389</v>
      </c>
      <c r="Y34" s="12" t="s">
        <v>147</v>
      </c>
      <c r="Z34" s="12" t="s">
        <v>6</v>
      </c>
      <c r="AA34" s="14">
        <v>667</v>
      </c>
      <c r="AB34" s="12" t="s">
        <v>87</v>
      </c>
      <c r="AC34" s="14" t="s">
        <v>168</v>
      </c>
      <c r="AD34" s="14" t="str">
        <f>IF(AND($X34='Reporte 6 a 12 meses'!$B$5,$Z34='Reporte 6 a 12 meses'!$B$7),ROW(),"")</f>
        <v/>
      </c>
      <c r="AE34" s="14" t="str">
        <f>IF(AND($X34='Reporte 1 a 5 años'!$B$5,$Z34='Reporte 1 a 5 años'!$B$7),ROW(),"")</f>
        <v/>
      </c>
      <c r="AG34" s="14">
        <v>4600103409</v>
      </c>
      <c r="AH34" s="12" t="s">
        <v>140</v>
      </c>
      <c r="AI34" s="12" t="s">
        <v>6</v>
      </c>
      <c r="AJ34" s="14">
        <v>160</v>
      </c>
      <c r="AK34" s="12" t="s">
        <v>40</v>
      </c>
      <c r="AL34" s="14" t="str">
        <f>IF(AND($AG34=Resumen!$D$5,$AI34=Resumen!$D$7),ROW(),"")</f>
        <v/>
      </c>
      <c r="AM34" s="14" t="str">
        <f>IF(AND($AG34=Resumen!$D$39,$AI34=Resumen!$D$41),ROW(),"")</f>
        <v/>
      </c>
    </row>
    <row r="35" spans="1:39" ht="30" x14ac:dyDescent="0.25">
      <c r="A35" s="14" t="s">
        <v>25</v>
      </c>
      <c r="B35" s="14">
        <v>4600103409</v>
      </c>
      <c r="C35" s="12" t="s">
        <v>140</v>
      </c>
      <c r="D35" s="12" t="s">
        <v>16</v>
      </c>
      <c r="E35" s="14">
        <v>1404</v>
      </c>
      <c r="F35" s="12" t="s">
        <v>33</v>
      </c>
      <c r="G35" s="14" t="s">
        <v>200</v>
      </c>
      <c r="H35" s="14" t="s">
        <v>200</v>
      </c>
      <c r="J35" s="13"/>
      <c r="K35" s="13"/>
      <c r="L35" s="13"/>
      <c r="M35" s="13"/>
      <c r="W35" s="11">
        <f t="shared" si="0"/>
        <v>52</v>
      </c>
      <c r="X35" s="14">
        <v>4600103389</v>
      </c>
      <c r="Y35" s="12" t="s">
        <v>147</v>
      </c>
      <c r="Z35" s="12" t="s">
        <v>6</v>
      </c>
      <c r="AA35" s="14">
        <v>667</v>
      </c>
      <c r="AB35" s="12" t="s">
        <v>87</v>
      </c>
      <c r="AC35" s="14" t="s">
        <v>167</v>
      </c>
      <c r="AD35" s="14" t="str">
        <f>IF(AND($X35='Reporte 6 a 12 meses'!$B$5,$Z35='Reporte 6 a 12 meses'!$B$7),ROW(),"")</f>
        <v/>
      </c>
      <c r="AE35" s="14" t="str">
        <f>IF(AND($X35='Reporte 1 a 5 años'!$B$5,$Z35='Reporte 1 a 5 años'!$B$7),ROW(),"")</f>
        <v/>
      </c>
      <c r="AG35" s="14">
        <v>4600103409</v>
      </c>
      <c r="AH35" s="12" t="s">
        <v>140</v>
      </c>
      <c r="AI35" s="12" t="s">
        <v>6</v>
      </c>
      <c r="AJ35" s="14">
        <v>1542</v>
      </c>
      <c r="AK35" s="12" t="s">
        <v>30</v>
      </c>
      <c r="AL35" s="14" t="str">
        <f>IF(AND($AG35=Resumen!$D$5,$AI35=Resumen!$D$7),ROW(),"")</f>
        <v/>
      </c>
      <c r="AM35" s="14" t="str">
        <f>IF(AND($AG35=Resumen!$D$39,$AI35=Resumen!$D$41),ROW(),"")</f>
        <v/>
      </c>
    </row>
    <row r="36" spans="1:39" ht="30" x14ac:dyDescent="0.25">
      <c r="A36" s="14" t="s">
        <v>25</v>
      </c>
      <c r="B36" s="14">
        <v>4600103427</v>
      </c>
      <c r="C36" s="12" t="s">
        <v>153</v>
      </c>
      <c r="D36" s="12" t="s">
        <v>47</v>
      </c>
      <c r="E36" s="14">
        <v>1863</v>
      </c>
      <c r="F36" s="12" t="s">
        <v>49</v>
      </c>
      <c r="G36" s="14" t="s">
        <v>202</v>
      </c>
      <c r="H36" s="14" t="s">
        <v>200</v>
      </c>
      <c r="J36" s="13"/>
      <c r="K36" s="13"/>
      <c r="L36" s="13"/>
      <c r="M36" s="13"/>
      <c r="W36" s="11">
        <f t="shared" si="0"/>
        <v>52</v>
      </c>
      <c r="X36" s="14">
        <v>4600103389</v>
      </c>
      <c r="Y36" s="12" t="s">
        <v>147</v>
      </c>
      <c r="Z36" s="12" t="s">
        <v>6</v>
      </c>
      <c r="AA36" s="14">
        <v>667</v>
      </c>
      <c r="AB36" s="12" t="s">
        <v>87</v>
      </c>
      <c r="AC36" s="14" t="s">
        <v>166</v>
      </c>
      <c r="AD36" s="14" t="str">
        <f>IF(AND($X36='Reporte 6 a 12 meses'!$B$5,$Z36='Reporte 6 a 12 meses'!$B$7),ROW(),"")</f>
        <v/>
      </c>
      <c r="AE36" s="14" t="str">
        <f>IF(AND($X36='Reporte 1 a 5 años'!$B$5,$Z36='Reporte 1 a 5 años'!$B$7),ROW(),"")</f>
        <v/>
      </c>
      <c r="AG36" s="14">
        <v>4600103409</v>
      </c>
      <c r="AH36" s="12" t="s">
        <v>140</v>
      </c>
      <c r="AI36" s="12" t="s">
        <v>6</v>
      </c>
      <c r="AJ36" s="14">
        <v>201</v>
      </c>
      <c r="AK36" s="12" t="s">
        <v>31</v>
      </c>
      <c r="AL36" s="14" t="str">
        <f>IF(AND($AG36=Resumen!$D$5,$AI36=Resumen!$D$7),ROW(),"")</f>
        <v/>
      </c>
      <c r="AM36" s="14" t="str">
        <f>IF(AND($AG36=Resumen!$D$39,$AI36=Resumen!$D$41),ROW(),"")</f>
        <v/>
      </c>
    </row>
    <row r="37" spans="1:39" ht="45" x14ac:dyDescent="0.25">
      <c r="A37" s="14" t="s">
        <v>25</v>
      </c>
      <c r="B37" s="14">
        <v>4600103427</v>
      </c>
      <c r="C37" s="12" t="s">
        <v>153</v>
      </c>
      <c r="D37" s="12" t="s">
        <v>47</v>
      </c>
      <c r="E37" s="14">
        <v>1784</v>
      </c>
      <c r="F37" s="12" t="s">
        <v>48</v>
      </c>
      <c r="G37" s="14" t="s">
        <v>202</v>
      </c>
      <c r="H37" s="14" t="s">
        <v>200</v>
      </c>
      <c r="J37" s="13"/>
      <c r="K37" s="13"/>
      <c r="L37" s="13"/>
      <c r="M37" s="13"/>
      <c r="W37" s="11">
        <f t="shared" si="0"/>
        <v>52</v>
      </c>
      <c r="X37" s="14">
        <v>4600103389</v>
      </c>
      <c r="Y37" s="12" t="s">
        <v>147</v>
      </c>
      <c r="Z37" s="12" t="s">
        <v>6</v>
      </c>
      <c r="AA37" s="14">
        <v>667</v>
      </c>
      <c r="AB37" s="12" t="s">
        <v>87</v>
      </c>
      <c r="AC37" s="14" t="s">
        <v>116</v>
      </c>
      <c r="AD37" s="14" t="str">
        <f>IF(AND($X37='Reporte 6 a 12 meses'!$B$5,$Z37='Reporte 6 a 12 meses'!$B$7),ROW(),"")</f>
        <v/>
      </c>
      <c r="AE37" s="14" t="str">
        <f>IF(AND($X37='Reporte 1 a 5 años'!$B$5,$Z37='Reporte 1 a 5 años'!$B$7),ROW(),"")</f>
        <v/>
      </c>
      <c r="AG37" s="14">
        <v>4600103409</v>
      </c>
      <c r="AH37" s="12" t="s">
        <v>140</v>
      </c>
      <c r="AI37" s="12" t="s">
        <v>6</v>
      </c>
      <c r="AJ37" s="14">
        <v>913</v>
      </c>
      <c r="AK37" s="12" t="s">
        <v>32</v>
      </c>
      <c r="AL37" s="14" t="str">
        <f>IF(AND($AG37=Resumen!$D$5,$AI37=Resumen!$D$7),ROW(),"")</f>
        <v/>
      </c>
      <c r="AM37" s="14" t="str">
        <f>IF(AND($AG37=Resumen!$D$39,$AI37=Resumen!$D$41),ROW(),"")</f>
        <v/>
      </c>
    </row>
    <row r="38" spans="1:39" ht="30" x14ac:dyDescent="0.25">
      <c r="A38" s="14" t="s">
        <v>25</v>
      </c>
      <c r="B38" s="14">
        <v>4600103442</v>
      </c>
      <c r="C38" s="12" t="s">
        <v>142</v>
      </c>
      <c r="D38" s="12" t="s">
        <v>6</v>
      </c>
      <c r="E38" s="14">
        <v>512</v>
      </c>
      <c r="F38" s="12" t="s">
        <v>35</v>
      </c>
      <c r="G38" s="14" t="s">
        <v>200</v>
      </c>
      <c r="H38" s="14" t="s">
        <v>200</v>
      </c>
      <c r="J38" s="13"/>
      <c r="K38" s="13"/>
      <c r="L38" s="13"/>
      <c r="M38" s="13"/>
      <c r="W38" s="11">
        <f t="shared" si="0"/>
        <v>52</v>
      </c>
      <c r="X38" s="14">
        <v>4600103389</v>
      </c>
      <c r="Y38" s="12" t="s">
        <v>147</v>
      </c>
      <c r="Z38" s="12" t="s">
        <v>6</v>
      </c>
      <c r="AA38" s="14">
        <v>1274</v>
      </c>
      <c r="AB38" s="12" t="s">
        <v>88</v>
      </c>
      <c r="AC38" s="14" t="s">
        <v>168</v>
      </c>
      <c r="AD38" s="14" t="str">
        <f>IF(AND($X38='Reporte 6 a 12 meses'!$B$5,$Z38='Reporte 6 a 12 meses'!$B$7),ROW(),"")</f>
        <v/>
      </c>
      <c r="AE38" s="14" t="str">
        <f>IF(AND($X38='Reporte 1 a 5 años'!$B$5,$Z38='Reporte 1 a 5 años'!$B$7),ROW(),"")</f>
        <v/>
      </c>
      <c r="AG38" s="14">
        <v>4600103409</v>
      </c>
      <c r="AH38" s="12" t="s">
        <v>140</v>
      </c>
      <c r="AI38" s="12" t="s">
        <v>16</v>
      </c>
      <c r="AJ38" s="14">
        <v>1404</v>
      </c>
      <c r="AK38" s="12" t="s">
        <v>33</v>
      </c>
      <c r="AL38" s="14" t="str">
        <f>IF(AND($AG38=Resumen!$D$5,$AI38=Resumen!$D$7),ROW(),"")</f>
        <v/>
      </c>
      <c r="AM38" s="14" t="str">
        <f>IF(AND($AG38=Resumen!$D$39,$AI38=Resumen!$D$41),ROW(),"")</f>
        <v/>
      </c>
    </row>
    <row r="39" spans="1:39" ht="30" x14ac:dyDescent="0.25">
      <c r="A39" s="14" t="s">
        <v>25</v>
      </c>
      <c r="B39" s="14">
        <v>4600103431</v>
      </c>
      <c r="C39" s="12" t="s">
        <v>148</v>
      </c>
      <c r="D39" s="12" t="s">
        <v>6</v>
      </c>
      <c r="E39" s="14">
        <v>662</v>
      </c>
      <c r="F39" s="12" t="s">
        <v>45</v>
      </c>
      <c r="G39" s="14" t="s">
        <v>202</v>
      </c>
      <c r="H39" s="14" t="s">
        <v>200</v>
      </c>
      <c r="J39" s="13"/>
      <c r="K39" s="13"/>
      <c r="L39" s="13"/>
      <c r="M39" s="13"/>
      <c r="W39" s="11">
        <f t="shared" si="0"/>
        <v>52</v>
      </c>
      <c r="X39" s="14">
        <v>4600103389</v>
      </c>
      <c r="Y39" s="12" t="s">
        <v>147</v>
      </c>
      <c r="Z39" s="12" t="s">
        <v>6</v>
      </c>
      <c r="AA39" s="14">
        <v>1274</v>
      </c>
      <c r="AB39" s="12" t="s">
        <v>88</v>
      </c>
      <c r="AC39" s="14" t="s">
        <v>167</v>
      </c>
      <c r="AD39" s="14" t="str">
        <f>IF(AND($X39='Reporte 6 a 12 meses'!$B$5,$Z39='Reporte 6 a 12 meses'!$B$7),ROW(),"")</f>
        <v/>
      </c>
      <c r="AE39" s="14" t="str">
        <f>IF(AND($X39='Reporte 1 a 5 años'!$B$5,$Z39='Reporte 1 a 5 años'!$B$7),ROW(),"")</f>
        <v/>
      </c>
      <c r="AG39" s="14">
        <v>4600103413</v>
      </c>
      <c r="AH39" s="12" t="s">
        <v>143</v>
      </c>
      <c r="AI39" s="12" t="s">
        <v>6</v>
      </c>
      <c r="AJ39" s="14">
        <v>1927</v>
      </c>
      <c r="AK39" s="12" t="s">
        <v>8</v>
      </c>
      <c r="AL39" s="14" t="str">
        <f>IF(AND($AG39=Resumen!$D$5,$AI39=Resumen!$D$7),ROW(),"")</f>
        <v/>
      </c>
      <c r="AM39" s="14" t="str">
        <f>IF(AND($AG39=Resumen!$D$39,$AI39=Resumen!$D$41),ROW(),"")</f>
        <v/>
      </c>
    </row>
    <row r="40" spans="1:39" ht="30" x14ac:dyDescent="0.25">
      <c r="A40" s="14" t="s">
        <v>25</v>
      </c>
      <c r="B40" s="14">
        <v>4600103409</v>
      </c>
      <c r="C40" s="12" t="s">
        <v>140</v>
      </c>
      <c r="D40" s="12" t="s">
        <v>6</v>
      </c>
      <c r="E40" s="14">
        <v>160</v>
      </c>
      <c r="F40" s="12" t="s">
        <v>40</v>
      </c>
      <c r="G40" s="14" t="s">
        <v>202</v>
      </c>
      <c r="H40" s="14" t="s">
        <v>200</v>
      </c>
      <c r="J40" s="13"/>
      <c r="K40" s="13"/>
      <c r="L40" s="13"/>
      <c r="M40" s="13"/>
      <c r="W40" s="11">
        <f t="shared" si="0"/>
        <v>52</v>
      </c>
      <c r="X40" s="14">
        <v>4600103389</v>
      </c>
      <c r="Y40" s="12" t="s">
        <v>147</v>
      </c>
      <c r="Z40" s="12" t="s">
        <v>6</v>
      </c>
      <c r="AA40" s="14">
        <v>1274</v>
      </c>
      <c r="AB40" s="12" t="s">
        <v>88</v>
      </c>
      <c r="AC40" s="14" t="s">
        <v>166</v>
      </c>
      <c r="AD40" s="14" t="str">
        <f>IF(AND($X40='Reporte 6 a 12 meses'!$B$5,$Z40='Reporte 6 a 12 meses'!$B$7),ROW(),"")</f>
        <v/>
      </c>
      <c r="AE40" s="14" t="str">
        <f>IF(AND($X40='Reporte 1 a 5 años'!$B$5,$Z40='Reporte 1 a 5 años'!$B$7),ROW(),"")</f>
        <v/>
      </c>
      <c r="AG40" s="14">
        <v>4600103413</v>
      </c>
      <c r="AH40" s="12" t="s">
        <v>143</v>
      </c>
      <c r="AI40" s="12" t="s">
        <v>6</v>
      </c>
      <c r="AJ40" s="14">
        <v>1918</v>
      </c>
      <c r="AK40" s="12" t="s">
        <v>173</v>
      </c>
      <c r="AL40" s="14" t="str">
        <f>IF(AND($AG40=Resumen!$D$5,$AI40=Resumen!$D$7),ROW(),"")</f>
        <v/>
      </c>
      <c r="AM40" s="14" t="str">
        <f>IF(AND($AG40=Resumen!$D$39,$AI40=Resumen!$D$41),ROW(),"")</f>
        <v/>
      </c>
    </row>
    <row r="41" spans="1:39" ht="45" x14ac:dyDescent="0.25">
      <c r="A41" s="14" t="s">
        <v>25</v>
      </c>
      <c r="B41" s="14">
        <v>4600103409</v>
      </c>
      <c r="C41" s="12" t="s">
        <v>140</v>
      </c>
      <c r="D41" s="12" t="s">
        <v>6</v>
      </c>
      <c r="E41" s="14">
        <v>1542</v>
      </c>
      <c r="F41" s="12" t="s">
        <v>30</v>
      </c>
      <c r="G41" s="14" t="s">
        <v>202</v>
      </c>
      <c r="H41" s="14" t="s">
        <v>200</v>
      </c>
      <c r="J41" s="13"/>
      <c r="K41" s="13"/>
      <c r="L41" s="13"/>
      <c r="M41" s="13"/>
      <c r="W41" s="11">
        <f t="shared" si="0"/>
        <v>52</v>
      </c>
      <c r="X41" s="14">
        <v>4600103389</v>
      </c>
      <c r="Y41" s="12" t="s">
        <v>147</v>
      </c>
      <c r="Z41" s="12" t="s">
        <v>6</v>
      </c>
      <c r="AA41" s="14">
        <v>1274</v>
      </c>
      <c r="AB41" s="12" t="s">
        <v>88</v>
      </c>
      <c r="AC41" s="14" t="s">
        <v>116</v>
      </c>
      <c r="AD41" s="14" t="str">
        <f>IF(AND($X41='Reporte 6 a 12 meses'!$B$5,$Z41='Reporte 6 a 12 meses'!$B$7),ROW(),"")</f>
        <v/>
      </c>
      <c r="AE41" s="14" t="str">
        <f>IF(AND($X41='Reporte 1 a 5 años'!$B$5,$Z41='Reporte 1 a 5 años'!$B$7),ROW(),"")</f>
        <v/>
      </c>
      <c r="AG41" s="14">
        <v>4600103413</v>
      </c>
      <c r="AH41" s="12" t="s">
        <v>143</v>
      </c>
      <c r="AI41" s="12" t="s">
        <v>6</v>
      </c>
      <c r="AJ41" s="14">
        <v>1917</v>
      </c>
      <c r="AK41" s="12" t="s">
        <v>10</v>
      </c>
      <c r="AL41" s="14" t="str">
        <f>IF(AND($AG41=Resumen!$D$5,$AI41=Resumen!$D$7),ROW(),"")</f>
        <v/>
      </c>
      <c r="AM41" s="14" t="str">
        <f>IF(AND($AG41=Resumen!$D$39,$AI41=Resumen!$D$41),ROW(),"")</f>
        <v/>
      </c>
    </row>
    <row r="42" spans="1:39" ht="30" x14ac:dyDescent="0.25">
      <c r="A42" s="14" t="s">
        <v>25</v>
      </c>
      <c r="B42" s="14">
        <v>4600103409</v>
      </c>
      <c r="C42" s="12" t="s">
        <v>140</v>
      </c>
      <c r="D42" s="12" t="s">
        <v>6</v>
      </c>
      <c r="E42" s="14">
        <v>201</v>
      </c>
      <c r="F42" s="12" t="s">
        <v>31</v>
      </c>
      <c r="G42" s="14" t="s">
        <v>200</v>
      </c>
      <c r="H42" s="14" t="s">
        <v>200</v>
      </c>
      <c r="J42" s="13"/>
      <c r="K42" s="13"/>
      <c r="L42" s="13"/>
      <c r="M42" s="13"/>
      <c r="W42" s="11">
        <f t="shared" si="0"/>
        <v>52</v>
      </c>
      <c r="X42" s="14">
        <v>4600103389</v>
      </c>
      <c r="Y42" s="12" t="s">
        <v>147</v>
      </c>
      <c r="Z42" s="12" t="s">
        <v>6</v>
      </c>
      <c r="AA42" s="14">
        <v>1946</v>
      </c>
      <c r="AB42" s="12" t="s">
        <v>195</v>
      </c>
      <c r="AC42" s="14" t="s">
        <v>168</v>
      </c>
      <c r="AD42" s="14" t="str">
        <f>IF(AND($X42='Reporte 6 a 12 meses'!$B$5,$Z42='Reporte 6 a 12 meses'!$B$7),ROW(),"")</f>
        <v/>
      </c>
      <c r="AE42" s="14" t="str">
        <f>IF(AND($X42='Reporte 1 a 5 años'!$B$5,$Z42='Reporte 1 a 5 años'!$B$7),ROW(),"")</f>
        <v/>
      </c>
      <c r="AG42" s="14">
        <v>4600103414</v>
      </c>
      <c r="AH42" s="12" t="s">
        <v>141</v>
      </c>
      <c r="AI42" s="12" t="s">
        <v>6</v>
      </c>
      <c r="AJ42" s="14">
        <v>251</v>
      </c>
      <c r="AK42" s="12" t="s">
        <v>192</v>
      </c>
      <c r="AL42" s="14" t="str">
        <f>IF(AND($AG42=Resumen!$D$5,$AI42=Resumen!$D$7),ROW(),"")</f>
        <v/>
      </c>
      <c r="AM42" s="14" t="str">
        <f>IF(AND($AG42=Resumen!$D$39,$AI42=Resumen!$D$41),ROW(),"")</f>
        <v/>
      </c>
    </row>
    <row r="43" spans="1:39" ht="30" x14ac:dyDescent="0.25">
      <c r="A43" s="14" t="s">
        <v>25</v>
      </c>
      <c r="B43" s="14">
        <v>4600103397</v>
      </c>
      <c r="C43" s="12" t="s">
        <v>139</v>
      </c>
      <c r="D43" s="12" t="s">
        <v>6</v>
      </c>
      <c r="E43" s="14">
        <v>1933</v>
      </c>
      <c r="F43" s="12" t="s">
        <v>27</v>
      </c>
      <c r="G43" s="14" t="s">
        <v>202</v>
      </c>
      <c r="H43" s="14" t="s">
        <v>200</v>
      </c>
      <c r="J43" s="13"/>
      <c r="K43" s="13"/>
      <c r="L43" s="13"/>
      <c r="M43" s="13"/>
      <c r="W43" s="11">
        <f t="shared" si="0"/>
        <v>52</v>
      </c>
      <c r="X43" s="14">
        <v>4600103389</v>
      </c>
      <c r="Y43" s="12" t="s">
        <v>147</v>
      </c>
      <c r="Z43" s="12" t="s">
        <v>6</v>
      </c>
      <c r="AA43" s="14">
        <v>1946</v>
      </c>
      <c r="AB43" s="12" t="s">
        <v>195</v>
      </c>
      <c r="AC43" s="14" t="s">
        <v>167</v>
      </c>
      <c r="AD43" s="14" t="str">
        <f>IF(AND($X43='Reporte 6 a 12 meses'!$B$5,$Z43='Reporte 6 a 12 meses'!$B$7),ROW(),"")</f>
        <v/>
      </c>
      <c r="AE43" s="14" t="str">
        <f>IF(AND($X43='Reporte 1 a 5 años'!$B$5,$Z43='Reporte 1 a 5 años'!$B$7),ROW(),"")</f>
        <v/>
      </c>
      <c r="AG43" s="14">
        <v>4600103414</v>
      </c>
      <c r="AH43" s="12" t="s">
        <v>141</v>
      </c>
      <c r="AI43" s="12" t="s">
        <v>6</v>
      </c>
      <c r="AJ43" s="14">
        <v>396</v>
      </c>
      <c r="AK43" s="12" t="s">
        <v>34</v>
      </c>
      <c r="AL43" s="14" t="str">
        <f>IF(AND($AG43=Resumen!$D$5,$AI43=Resumen!$D$7),ROW(),"")</f>
        <v/>
      </c>
      <c r="AM43" s="14" t="str">
        <f>IF(AND($AG43=Resumen!$D$39,$AI43=Resumen!$D$41),ROW(),"")</f>
        <v/>
      </c>
    </row>
    <row r="44" spans="1:39" ht="30" x14ac:dyDescent="0.25">
      <c r="A44" s="14" t="s">
        <v>25</v>
      </c>
      <c r="B44" s="14">
        <v>4600103397</v>
      </c>
      <c r="C44" s="12" t="s">
        <v>139</v>
      </c>
      <c r="D44" s="12" t="s">
        <v>6</v>
      </c>
      <c r="E44" s="14">
        <v>390</v>
      </c>
      <c r="F44" s="12" t="s">
        <v>28</v>
      </c>
      <c r="G44" s="14" t="s">
        <v>200</v>
      </c>
      <c r="H44" s="14" t="s">
        <v>200</v>
      </c>
      <c r="J44" s="13"/>
      <c r="K44" s="13"/>
      <c r="L44" s="13"/>
      <c r="M44" s="13"/>
      <c r="W44" s="11">
        <f t="shared" si="0"/>
        <v>52</v>
      </c>
      <c r="X44" s="14">
        <v>4600103389</v>
      </c>
      <c r="Y44" s="12" t="s">
        <v>147</v>
      </c>
      <c r="Z44" s="12" t="s">
        <v>6</v>
      </c>
      <c r="AA44" s="14">
        <v>1946</v>
      </c>
      <c r="AB44" s="12" t="s">
        <v>195</v>
      </c>
      <c r="AC44" s="14" t="s">
        <v>166</v>
      </c>
      <c r="AD44" s="14" t="str">
        <f>IF(AND($X44='Reporte 6 a 12 meses'!$B$5,$Z44='Reporte 6 a 12 meses'!$B$7),ROW(),"")</f>
        <v/>
      </c>
      <c r="AE44" s="14" t="str">
        <f>IF(AND($X44='Reporte 1 a 5 años'!$B$5,$Z44='Reporte 1 a 5 años'!$B$7),ROW(),"")</f>
        <v/>
      </c>
      <c r="AG44" s="14">
        <v>4600103414</v>
      </c>
      <c r="AH44" s="12" t="s">
        <v>141</v>
      </c>
      <c r="AI44" s="12" t="s">
        <v>6</v>
      </c>
      <c r="AJ44" s="14">
        <v>1876</v>
      </c>
      <c r="AK44" s="12" t="s">
        <v>52</v>
      </c>
      <c r="AL44" s="14" t="str">
        <f>IF(AND($AG44=Resumen!$D$5,$AI44=Resumen!$D$7),ROW(),"")</f>
        <v/>
      </c>
      <c r="AM44" s="14" t="str">
        <f>IF(AND($AG44=Resumen!$D$39,$AI44=Resumen!$D$41),ROW(),"")</f>
        <v/>
      </c>
    </row>
    <row r="45" spans="1:39" ht="45" x14ac:dyDescent="0.25">
      <c r="A45" s="14" t="s">
        <v>25</v>
      </c>
      <c r="B45" s="14">
        <v>4600103396</v>
      </c>
      <c r="C45" s="12" t="s">
        <v>138</v>
      </c>
      <c r="D45" s="12" t="s">
        <v>6</v>
      </c>
      <c r="E45" s="14">
        <v>416</v>
      </c>
      <c r="F45" s="12" t="s">
        <v>26</v>
      </c>
      <c r="G45" s="14" t="s">
        <v>202</v>
      </c>
      <c r="H45" s="14" t="s">
        <v>200</v>
      </c>
      <c r="J45" s="13"/>
      <c r="K45" s="13"/>
      <c r="L45" s="13"/>
      <c r="M45" s="13"/>
      <c r="W45" s="11">
        <f t="shared" si="0"/>
        <v>52</v>
      </c>
      <c r="X45" s="14">
        <v>4600103389</v>
      </c>
      <c r="Y45" s="12" t="s">
        <v>147</v>
      </c>
      <c r="Z45" s="12" t="s">
        <v>6</v>
      </c>
      <c r="AA45" s="14">
        <v>1946</v>
      </c>
      <c r="AB45" s="12" t="s">
        <v>195</v>
      </c>
      <c r="AC45" s="14" t="s">
        <v>116</v>
      </c>
      <c r="AD45" s="14" t="str">
        <f>IF(AND($X45='Reporte 6 a 12 meses'!$B$5,$Z45='Reporte 6 a 12 meses'!$B$7),ROW(),"")</f>
        <v/>
      </c>
      <c r="AE45" s="14" t="str">
        <f>IF(AND($X45='Reporte 1 a 5 años'!$B$5,$Z45='Reporte 1 a 5 años'!$B$7),ROW(),"")</f>
        <v/>
      </c>
      <c r="AG45" s="14">
        <v>4600103414</v>
      </c>
      <c r="AH45" s="12" t="s">
        <v>141</v>
      </c>
      <c r="AI45" s="12" t="s">
        <v>6</v>
      </c>
      <c r="AJ45" s="14">
        <v>1875</v>
      </c>
      <c r="AK45" s="12" t="s">
        <v>53</v>
      </c>
      <c r="AL45" s="14" t="str">
        <f>IF(AND($AG45=Resumen!$D$5,$AI45=Resumen!$D$7),ROW(),"")</f>
        <v/>
      </c>
      <c r="AM45" s="14" t="str">
        <f>IF(AND($AG45=Resumen!$D$39,$AI45=Resumen!$D$41),ROW(),"")</f>
        <v/>
      </c>
    </row>
    <row r="46" spans="1:39" ht="30" x14ac:dyDescent="0.25">
      <c r="A46" s="14" t="s">
        <v>25</v>
      </c>
      <c r="B46" s="14">
        <v>4600103431</v>
      </c>
      <c r="C46" s="12" t="s">
        <v>148</v>
      </c>
      <c r="D46" s="12" t="s">
        <v>6</v>
      </c>
      <c r="E46" s="14">
        <v>48</v>
      </c>
      <c r="F46" s="12" t="s">
        <v>41</v>
      </c>
      <c r="G46" s="14" t="s">
        <v>202</v>
      </c>
      <c r="H46" s="14" t="s">
        <v>200</v>
      </c>
      <c r="J46" s="13"/>
      <c r="K46" s="13"/>
      <c r="L46" s="13"/>
      <c r="M46" s="13"/>
      <c r="W46" s="11">
        <f t="shared" si="0"/>
        <v>52</v>
      </c>
      <c r="X46" s="14">
        <v>4600103389</v>
      </c>
      <c r="Y46" s="12" t="s">
        <v>147</v>
      </c>
      <c r="Z46" s="12" t="s">
        <v>6</v>
      </c>
      <c r="AA46" s="14">
        <v>1684</v>
      </c>
      <c r="AB46" s="12" t="s">
        <v>89</v>
      </c>
      <c r="AC46" s="14" t="s">
        <v>168</v>
      </c>
      <c r="AD46" s="14" t="str">
        <f>IF(AND($X46='Reporte 6 a 12 meses'!$B$5,$Z46='Reporte 6 a 12 meses'!$B$7),ROW(),"")</f>
        <v/>
      </c>
      <c r="AE46" s="14" t="str">
        <f>IF(AND($X46='Reporte 1 a 5 años'!$B$5,$Z46='Reporte 1 a 5 años'!$B$7),ROW(),"")</f>
        <v/>
      </c>
      <c r="AG46" s="14">
        <v>4600103414</v>
      </c>
      <c r="AH46" s="12" t="s">
        <v>141</v>
      </c>
      <c r="AI46" s="12" t="s">
        <v>6</v>
      </c>
      <c r="AJ46" s="14">
        <v>1179</v>
      </c>
      <c r="AK46" s="12" t="s">
        <v>54</v>
      </c>
      <c r="AL46" s="14" t="str">
        <f>IF(AND($AG46=Resumen!$D$5,$AI46=Resumen!$D$7),ROW(),"")</f>
        <v/>
      </c>
      <c r="AM46" s="14" t="str">
        <f>IF(AND($AG46=Resumen!$D$39,$AI46=Resumen!$D$41),ROW(),"")</f>
        <v/>
      </c>
    </row>
    <row r="47" spans="1:39" ht="30" x14ac:dyDescent="0.25">
      <c r="A47" s="14" t="s">
        <v>25</v>
      </c>
      <c r="B47" s="14">
        <v>4600103429</v>
      </c>
      <c r="C47" s="12" t="s">
        <v>149</v>
      </c>
      <c r="D47" s="12" t="s">
        <v>6</v>
      </c>
      <c r="E47" s="14">
        <v>40</v>
      </c>
      <c r="F47" s="12" t="s">
        <v>44</v>
      </c>
      <c r="G47" s="14" t="s">
        <v>202</v>
      </c>
      <c r="H47" s="14" t="s">
        <v>200</v>
      </c>
      <c r="J47" s="13"/>
      <c r="K47" s="13"/>
      <c r="L47" s="13"/>
      <c r="M47" s="13"/>
      <c r="W47" s="11">
        <f t="shared" si="0"/>
        <v>52</v>
      </c>
      <c r="X47" s="14">
        <v>4600103389</v>
      </c>
      <c r="Y47" s="12" t="s">
        <v>147</v>
      </c>
      <c r="Z47" s="12" t="s">
        <v>6</v>
      </c>
      <c r="AA47" s="14">
        <v>1684</v>
      </c>
      <c r="AB47" s="12" t="s">
        <v>89</v>
      </c>
      <c r="AC47" s="14" t="s">
        <v>167</v>
      </c>
      <c r="AD47" s="14" t="str">
        <f>IF(AND($X47='Reporte 6 a 12 meses'!$B$5,$Z47='Reporte 6 a 12 meses'!$B$7),ROW(),"")</f>
        <v/>
      </c>
      <c r="AE47" s="14" t="str">
        <f>IF(AND($X47='Reporte 1 a 5 años'!$B$5,$Z47='Reporte 1 a 5 años'!$B$7),ROW(),"")</f>
        <v/>
      </c>
      <c r="AG47" s="14">
        <v>4600103414</v>
      </c>
      <c r="AH47" s="12" t="s">
        <v>141</v>
      </c>
      <c r="AI47" s="12" t="s">
        <v>6</v>
      </c>
      <c r="AJ47" s="14">
        <v>431</v>
      </c>
      <c r="AK47" s="12" t="s">
        <v>55</v>
      </c>
      <c r="AL47" s="14" t="str">
        <f>IF(AND($AG47=Resumen!$D$5,$AI47=Resumen!$D$7),ROW(),"")</f>
        <v/>
      </c>
      <c r="AM47" s="14" t="str">
        <f>IF(AND($AG47=Resumen!$D$39,$AI47=Resumen!$D$41),ROW(),"")</f>
        <v/>
      </c>
    </row>
    <row r="48" spans="1:39" ht="30" x14ac:dyDescent="0.25">
      <c r="A48" s="14" t="s">
        <v>25</v>
      </c>
      <c r="B48" s="14">
        <v>4600103430</v>
      </c>
      <c r="C48" s="12" t="s">
        <v>144</v>
      </c>
      <c r="D48" s="12" t="s">
        <v>6</v>
      </c>
      <c r="E48" s="14">
        <v>1786</v>
      </c>
      <c r="F48" s="12" t="s">
        <v>36</v>
      </c>
      <c r="G48" s="14" t="s">
        <v>202</v>
      </c>
      <c r="H48" s="14" t="s">
        <v>200</v>
      </c>
      <c r="J48" s="13"/>
      <c r="K48" s="13"/>
      <c r="L48" s="13"/>
      <c r="M48" s="13"/>
      <c r="W48" s="11">
        <f t="shared" si="0"/>
        <v>52</v>
      </c>
      <c r="X48" s="14">
        <v>4600103389</v>
      </c>
      <c r="Y48" s="12" t="s">
        <v>147</v>
      </c>
      <c r="Z48" s="12" t="s">
        <v>6</v>
      </c>
      <c r="AA48" s="14">
        <v>1684</v>
      </c>
      <c r="AB48" s="12" t="s">
        <v>89</v>
      </c>
      <c r="AC48" s="14" t="s">
        <v>166</v>
      </c>
      <c r="AD48" s="14" t="str">
        <f>IF(AND($X48='Reporte 6 a 12 meses'!$B$5,$Z48='Reporte 6 a 12 meses'!$B$7),ROW(),"")</f>
        <v/>
      </c>
      <c r="AE48" s="14" t="str">
        <f>IF(AND($X48='Reporte 1 a 5 años'!$B$5,$Z48='Reporte 1 a 5 años'!$B$7),ROW(),"")</f>
        <v/>
      </c>
      <c r="AG48" s="14">
        <v>4600103418</v>
      </c>
      <c r="AH48" s="12" t="s">
        <v>11</v>
      </c>
      <c r="AI48" s="12" t="s">
        <v>6</v>
      </c>
      <c r="AJ48" s="14">
        <v>234</v>
      </c>
      <c r="AK48" s="12" t="s">
        <v>12</v>
      </c>
      <c r="AL48" s="14" t="str">
        <f>IF(AND($AG48=Resumen!$D$5,$AI48=Resumen!$D$7),ROW(),"")</f>
        <v/>
      </c>
      <c r="AM48" s="14" t="str">
        <f>IF(AND($AG48=Resumen!$D$39,$AI48=Resumen!$D$41),ROW(),"")</f>
        <v/>
      </c>
    </row>
    <row r="49" spans="1:39" ht="45" x14ac:dyDescent="0.25">
      <c r="A49" s="14" t="s">
        <v>25</v>
      </c>
      <c r="B49" s="14">
        <v>4600103397</v>
      </c>
      <c r="C49" s="12" t="s">
        <v>139</v>
      </c>
      <c r="D49" s="12" t="s">
        <v>6</v>
      </c>
      <c r="E49" s="14">
        <v>1397</v>
      </c>
      <c r="F49" s="12" t="s">
        <v>37</v>
      </c>
      <c r="G49" s="14" t="s">
        <v>202</v>
      </c>
      <c r="H49" s="14" t="s">
        <v>200</v>
      </c>
      <c r="J49" s="13"/>
      <c r="K49" s="13"/>
      <c r="L49" s="13"/>
      <c r="M49" s="13"/>
      <c r="W49" s="11">
        <f t="shared" si="0"/>
        <v>52</v>
      </c>
      <c r="X49" s="14">
        <v>4600103389</v>
      </c>
      <c r="Y49" s="12" t="s">
        <v>147</v>
      </c>
      <c r="Z49" s="12" t="s">
        <v>6</v>
      </c>
      <c r="AA49" s="14">
        <v>1684</v>
      </c>
      <c r="AB49" s="12" t="s">
        <v>89</v>
      </c>
      <c r="AC49" s="14" t="s">
        <v>116</v>
      </c>
      <c r="AD49" s="14" t="str">
        <f>IF(AND($X49='Reporte 6 a 12 meses'!$B$5,$Z49='Reporte 6 a 12 meses'!$B$7),ROW(),"")</f>
        <v/>
      </c>
      <c r="AE49" s="14" t="str">
        <f>IF(AND($X49='Reporte 1 a 5 años'!$B$5,$Z49='Reporte 1 a 5 años'!$B$7),ROW(),"")</f>
        <v/>
      </c>
      <c r="AG49" s="14">
        <v>4600103418</v>
      </c>
      <c r="AH49" s="12" t="s">
        <v>11</v>
      </c>
      <c r="AI49" s="12" t="s">
        <v>6</v>
      </c>
      <c r="AJ49" s="14">
        <v>1693</v>
      </c>
      <c r="AK49" s="12" t="s">
        <v>14</v>
      </c>
      <c r="AL49" s="14" t="str">
        <f>IF(AND($AG49=Resumen!$D$5,$AI49=Resumen!$D$7),ROW(),"")</f>
        <v/>
      </c>
      <c r="AM49" s="14" t="str">
        <f>IF(AND($AG49=Resumen!$D$39,$AI49=Resumen!$D$41),ROW(),"")</f>
        <v/>
      </c>
    </row>
    <row r="50" spans="1:39" ht="30" x14ac:dyDescent="0.25">
      <c r="A50" s="14" t="s">
        <v>25</v>
      </c>
      <c r="B50" s="14">
        <v>4600103397</v>
      </c>
      <c r="C50" s="12" t="s">
        <v>139</v>
      </c>
      <c r="D50" s="12" t="s">
        <v>6</v>
      </c>
      <c r="E50" s="14">
        <v>645</v>
      </c>
      <c r="F50" s="12" t="s">
        <v>38</v>
      </c>
      <c r="G50" s="14" t="s">
        <v>202</v>
      </c>
      <c r="H50" s="14" t="s">
        <v>200</v>
      </c>
      <c r="J50" s="13"/>
      <c r="K50" s="13"/>
      <c r="L50" s="13"/>
      <c r="M50" s="13"/>
      <c r="W50" s="11">
        <f t="shared" si="0"/>
        <v>52</v>
      </c>
      <c r="X50" s="14">
        <v>4600103389</v>
      </c>
      <c r="Y50" s="12" t="s">
        <v>147</v>
      </c>
      <c r="Z50" s="12" t="s">
        <v>6</v>
      </c>
      <c r="AA50" s="14">
        <v>1873</v>
      </c>
      <c r="AB50" s="12" t="s">
        <v>91</v>
      </c>
      <c r="AC50" s="14" t="s">
        <v>168</v>
      </c>
      <c r="AD50" s="14" t="str">
        <f>IF(AND($X50='Reporte 6 a 12 meses'!$B$5,$Z50='Reporte 6 a 12 meses'!$B$7),ROW(),"")</f>
        <v/>
      </c>
      <c r="AE50" s="14" t="str">
        <f>IF(AND($X50='Reporte 1 a 5 años'!$B$5,$Z50='Reporte 1 a 5 años'!$B$7),ROW(),"")</f>
        <v/>
      </c>
      <c r="AG50" s="14">
        <v>4600103418</v>
      </c>
      <c r="AH50" s="12" t="s">
        <v>11</v>
      </c>
      <c r="AI50" s="12" t="s">
        <v>6</v>
      </c>
      <c r="AJ50" s="14">
        <v>1217</v>
      </c>
      <c r="AK50" s="12" t="s">
        <v>15</v>
      </c>
      <c r="AL50" s="14" t="str">
        <f>IF(AND($AG50=Resumen!$D$5,$AI50=Resumen!$D$7),ROW(),"")</f>
        <v/>
      </c>
      <c r="AM50" s="14" t="str">
        <f>IF(AND($AG50=Resumen!$D$39,$AI50=Resumen!$D$41),ROW(),"")</f>
        <v/>
      </c>
    </row>
    <row r="51" spans="1:39" ht="30" x14ac:dyDescent="0.25">
      <c r="A51" s="14" t="s">
        <v>25</v>
      </c>
      <c r="B51" s="14">
        <v>4600103409</v>
      </c>
      <c r="C51" s="12" t="s">
        <v>140</v>
      </c>
      <c r="D51" s="12" t="s">
        <v>6</v>
      </c>
      <c r="E51" s="14">
        <v>913</v>
      </c>
      <c r="F51" s="12" t="s">
        <v>32</v>
      </c>
      <c r="G51" s="14" t="s">
        <v>202</v>
      </c>
      <c r="H51" s="14" t="s">
        <v>200</v>
      </c>
      <c r="J51" s="13"/>
      <c r="K51" s="13"/>
      <c r="L51" s="13"/>
      <c r="M51" s="13"/>
      <c r="W51" s="11">
        <f t="shared" si="0"/>
        <v>52</v>
      </c>
      <c r="X51" s="14">
        <v>4600103389</v>
      </c>
      <c r="Y51" s="12" t="s">
        <v>147</v>
      </c>
      <c r="Z51" s="12" t="s">
        <v>6</v>
      </c>
      <c r="AA51" s="14">
        <v>1873</v>
      </c>
      <c r="AB51" s="12" t="s">
        <v>91</v>
      </c>
      <c r="AC51" s="14" t="s">
        <v>167</v>
      </c>
      <c r="AD51" s="14" t="str">
        <f>IF(AND($X51='Reporte 6 a 12 meses'!$B$5,$Z51='Reporte 6 a 12 meses'!$B$7),ROW(),"")</f>
        <v/>
      </c>
      <c r="AE51" s="14" t="str">
        <f>IF(AND($X51='Reporte 1 a 5 años'!$B$5,$Z51='Reporte 1 a 5 años'!$B$7),ROW(),"")</f>
        <v/>
      </c>
      <c r="AG51" s="14">
        <v>4600103423</v>
      </c>
      <c r="AH51" s="12" t="s">
        <v>145</v>
      </c>
      <c r="AI51" s="12" t="s">
        <v>16</v>
      </c>
      <c r="AJ51" s="14">
        <v>1281</v>
      </c>
      <c r="AK51" s="12" t="s">
        <v>17</v>
      </c>
      <c r="AL51" s="14" t="str">
        <f>IF(AND($AG51=Resumen!$D$5,$AI51=Resumen!$D$7),ROW(),"")</f>
        <v/>
      </c>
      <c r="AM51" s="14" t="str">
        <f>IF(AND($AG51=Resumen!$D$39,$AI51=Resumen!$D$41),ROW(),"")</f>
        <v/>
      </c>
    </row>
    <row r="52" spans="1:39" ht="30" x14ac:dyDescent="0.25">
      <c r="A52" s="14" t="s">
        <v>25</v>
      </c>
      <c r="B52" s="14">
        <v>4600103429</v>
      </c>
      <c r="C52" s="12" t="s">
        <v>149</v>
      </c>
      <c r="D52" s="12" t="s">
        <v>6</v>
      </c>
      <c r="E52" s="14">
        <v>62</v>
      </c>
      <c r="F52" s="12" t="s">
        <v>46</v>
      </c>
      <c r="G52" s="14" t="s">
        <v>202</v>
      </c>
      <c r="H52" s="14" t="s">
        <v>200</v>
      </c>
      <c r="J52" s="13"/>
      <c r="K52" s="13"/>
      <c r="L52" s="13"/>
      <c r="M52" s="13"/>
      <c r="W52" s="11">
        <f t="shared" si="0"/>
        <v>52</v>
      </c>
      <c r="X52" s="14">
        <v>4600103389</v>
      </c>
      <c r="Y52" s="12" t="s">
        <v>147</v>
      </c>
      <c r="Z52" s="12" t="s">
        <v>6</v>
      </c>
      <c r="AA52" s="14">
        <v>1873</v>
      </c>
      <c r="AB52" s="12" t="s">
        <v>91</v>
      </c>
      <c r="AC52" s="14" t="s">
        <v>166</v>
      </c>
      <c r="AD52" s="14" t="str">
        <f>IF(AND($X52='Reporte 6 a 12 meses'!$B$5,$Z52='Reporte 6 a 12 meses'!$B$7),ROW(),"")</f>
        <v/>
      </c>
      <c r="AE52" s="14" t="str">
        <f>IF(AND($X52='Reporte 1 a 5 años'!$B$5,$Z52='Reporte 1 a 5 años'!$B$7),ROW(),"")</f>
        <v/>
      </c>
      <c r="AG52" s="14">
        <v>4600103426</v>
      </c>
      <c r="AH52" s="12" t="s">
        <v>150</v>
      </c>
      <c r="AI52" s="12" t="s">
        <v>16</v>
      </c>
      <c r="AJ52" s="14">
        <v>1116</v>
      </c>
      <c r="AK52" s="12" t="s">
        <v>68</v>
      </c>
      <c r="AL52" s="14" t="str">
        <f>IF(AND($AG52=Resumen!$D$5,$AI52=Resumen!$D$7),ROW(),"")</f>
        <v/>
      </c>
      <c r="AM52" s="14" t="str">
        <f>IF(AND($AG52=Resumen!$D$39,$AI52=Resumen!$D$41),ROW(),"")</f>
        <v/>
      </c>
    </row>
    <row r="53" spans="1:39" ht="45" x14ac:dyDescent="0.25">
      <c r="A53" s="14" t="s">
        <v>25</v>
      </c>
      <c r="B53" s="14">
        <v>4600103414</v>
      </c>
      <c r="C53" s="12" t="s">
        <v>141</v>
      </c>
      <c r="D53" s="12" t="s">
        <v>6</v>
      </c>
      <c r="E53" s="14">
        <v>396</v>
      </c>
      <c r="F53" s="12" t="s">
        <v>34</v>
      </c>
      <c r="G53" s="14" t="s">
        <v>202</v>
      </c>
      <c r="H53" s="14" t="s">
        <v>200</v>
      </c>
      <c r="J53" s="13"/>
      <c r="K53" s="13"/>
      <c r="L53" s="13"/>
      <c r="M53" s="13"/>
      <c r="W53" s="11">
        <f t="shared" si="0"/>
        <v>52</v>
      </c>
      <c r="X53" s="14">
        <v>4600103389</v>
      </c>
      <c r="Y53" s="12" t="s">
        <v>147</v>
      </c>
      <c r="Z53" s="12" t="s">
        <v>6</v>
      </c>
      <c r="AA53" s="14">
        <v>1873</v>
      </c>
      <c r="AB53" s="12" t="s">
        <v>91</v>
      </c>
      <c r="AC53" s="14" t="s">
        <v>116</v>
      </c>
      <c r="AD53" s="14" t="str">
        <f>IF(AND($X53='Reporte 6 a 12 meses'!$B$5,$Z53='Reporte 6 a 12 meses'!$B$7),ROW(),"")</f>
        <v/>
      </c>
      <c r="AE53" s="14" t="str">
        <f>IF(AND($X53='Reporte 1 a 5 años'!$B$5,$Z53='Reporte 1 a 5 años'!$B$7),ROW(),"")</f>
        <v/>
      </c>
      <c r="AG53" s="14">
        <v>4600103426</v>
      </c>
      <c r="AH53" s="12" t="s">
        <v>150</v>
      </c>
      <c r="AI53" s="12" t="s">
        <v>16</v>
      </c>
      <c r="AJ53" s="14">
        <v>985</v>
      </c>
      <c r="AK53" s="12" t="s">
        <v>24</v>
      </c>
      <c r="AL53" s="14" t="str">
        <f>IF(AND($AG53=Resumen!$D$5,$AI53=Resumen!$D$7),ROW(),"")</f>
        <v/>
      </c>
      <c r="AM53" s="14" t="str">
        <f>IF(AND($AG53=Resumen!$D$39,$AI53=Resumen!$D$41),ROW(),"")</f>
        <v/>
      </c>
    </row>
    <row r="54" spans="1:39" ht="30" x14ac:dyDescent="0.25">
      <c r="A54" s="14" t="s">
        <v>25</v>
      </c>
      <c r="B54" s="14">
        <v>4600103431</v>
      </c>
      <c r="C54" s="12" t="s">
        <v>148</v>
      </c>
      <c r="D54" s="12" t="s">
        <v>6</v>
      </c>
      <c r="E54" s="14">
        <v>1810</v>
      </c>
      <c r="F54" s="12" t="s">
        <v>39</v>
      </c>
      <c r="G54" s="14" t="s">
        <v>202</v>
      </c>
      <c r="H54" s="14" t="s">
        <v>200</v>
      </c>
      <c r="J54" s="13"/>
      <c r="K54" s="13"/>
      <c r="L54" s="13"/>
      <c r="M54" s="13"/>
      <c r="W54" s="11">
        <f t="shared" si="0"/>
        <v>4</v>
      </c>
      <c r="X54" s="14">
        <v>4600103389</v>
      </c>
      <c r="Y54" s="12" t="s">
        <v>147</v>
      </c>
      <c r="Z54" s="12" t="s">
        <v>16</v>
      </c>
      <c r="AA54" s="14">
        <v>1238</v>
      </c>
      <c r="AB54" s="12" t="s">
        <v>75</v>
      </c>
      <c r="AC54" s="14" t="s">
        <v>168</v>
      </c>
      <c r="AD54" s="14" t="str">
        <f>IF(AND($X54='Reporte 6 a 12 meses'!$B$5,$Z54='Reporte 6 a 12 meses'!$B$7),ROW(),"")</f>
        <v/>
      </c>
      <c r="AE54" s="14" t="str">
        <f>IF(AND($X54='Reporte 1 a 5 años'!$B$5,$Z54='Reporte 1 a 5 años'!$B$7),ROW(),"")</f>
        <v/>
      </c>
      <c r="AG54" s="14">
        <v>4600103427</v>
      </c>
      <c r="AH54" s="12" t="s">
        <v>153</v>
      </c>
      <c r="AI54" s="12" t="s">
        <v>47</v>
      </c>
      <c r="AJ54" s="14">
        <v>1784</v>
      </c>
      <c r="AK54" s="12" t="s">
        <v>48</v>
      </c>
      <c r="AL54" s="14" t="str">
        <f>IF(AND($AG54=Resumen!$D$5,$AI54=Resumen!$D$7),ROW(),"")</f>
        <v/>
      </c>
      <c r="AM54" s="14" t="str">
        <f>IF(AND($AG54=Resumen!$D$39,$AI54=Resumen!$D$41),ROW(),"")</f>
        <v/>
      </c>
    </row>
    <row r="55" spans="1:39" ht="30" x14ac:dyDescent="0.25">
      <c r="A55" s="14" t="s">
        <v>25</v>
      </c>
      <c r="B55" s="14">
        <v>4600103429</v>
      </c>
      <c r="C55" s="12" t="s">
        <v>149</v>
      </c>
      <c r="D55" s="12" t="s">
        <v>6</v>
      </c>
      <c r="E55" s="14">
        <v>179</v>
      </c>
      <c r="F55" s="12" t="s">
        <v>43</v>
      </c>
      <c r="G55" s="14" t="s">
        <v>202</v>
      </c>
      <c r="H55" s="14" t="s">
        <v>200</v>
      </c>
      <c r="J55" s="13"/>
      <c r="K55" s="13"/>
      <c r="L55" s="13"/>
      <c r="M55" s="13"/>
      <c r="W55" s="11">
        <f t="shared" si="0"/>
        <v>4</v>
      </c>
      <c r="X55" s="14">
        <v>4600103389</v>
      </c>
      <c r="Y55" s="12" t="s">
        <v>147</v>
      </c>
      <c r="Z55" s="12" t="s">
        <v>16</v>
      </c>
      <c r="AA55" s="14">
        <v>1238</v>
      </c>
      <c r="AB55" s="12" t="s">
        <v>75</v>
      </c>
      <c r="AC55" s="14" t="s">
        <v>167</v>
      </c>
      <c r="AD55" s="14" t="str">
        <f>IF(AND($X55='Reporte 6 a 12 meses'!$B$5,$Z55='Reporte 6 a 12 meses'!$B$7),ROW(),"")</f>
        <v/>
      </c>
      <c r="AE55" s="14" t="str">
        <f>IF(AND($X55='Reporte 1 a 5 años'!$B$5,$Z55='Reporte 1 a 5 años'!$B$7),ROW(),"")</f>
        <v/>
      </c>
      <c r="AG55" s="14">
        <v>4600103427</v>
      </c>
      <c r="AH55" s="12" t="s">
        <v>153</v>
      </c>
      <c r="AI55" s="12" t="s">
        <v>47</v>
      </c>
      <c r="AJ55" s="14">
        <v>1863</v>
      </c>
      <c r="AK55" s="12" t="s">
        <v>49</v>
      </c>
      <c r="AL55" s="14" t="str">
        <f>IF(AND($AG55=Resumen!$D$5,$AI55=Resumen!$D$7),ROW(),"")</f>
        <v/>
      </c>
      <c r="AM55" s="14" t="str">
        <f>IF(AND($AG55=Resumen!$D$39,$AI55=Resumen!$D$41),ROW(),"")</f>
        <v/>
      </c>
    </row>
    <row r="56" spans="1:39" ht="30" x14ac:dyDescent="0.25">
      <c r="A56" s="14" t="s">
        <v>25</v>
      </c>
      <c r="B56" s="14">
        <v>4600103429</v>
      </c>
      <c r="C56" s="12" t="s">
        <v>149</v>
      </c>
      <c r="D56" s="12" t="s">
        <v>6</v>
      </c>
      <c r="E56" s="14">
        <v>1662</v>
      </c>
      <c r="F56" s="12" t="s">
        <v>42</v>
      </c>
      <c r="G56" s="14" t="s">
        <v>202</v>
      </c>
      <c r="H56" s="14" t="s">
        <v>200</v>
      </c>
      <c r="J56" s="13"/>
      <c r="K56" s="13"/>
      <c r="L56" s="13"/>
      <c r="M56" s="13"/>
      <c r="W56" s="11">
        <f t="shared" si="0"/>
        <v>4</v>
      </c>
      <c r="X56" s="14">
        <v>4600103389</v>
      </c>
      <c r="Y56" s="12" t="s">
        <v>147</v>
      </c>
      <c r="Z56" s="12" t="s">
        <v>16</v>
      </c>
      <c r="AA56" s="14">
        <v>1238</v>
      </c>
      <c r="AB56" s="12" t="s">
        <v>75</v>
      </c>
      <c r="AC56" s="14" t="s">
        <v>166</v>
      </c>
      <c r="AD56" s="14" t="str">
        <f>IF(AND($X56='Reporte 6 a 12 meses'!$B$5,$Z56='Reporte 6 a 12 meses'!$B$7),ROW(),"")</f>
        <v/>
      </c>
      <c r="AE56" s="14" t="str">
        <f>IF(AND($X56='Reporte 1 a 5 años'!$B$5,$Z56='Reporte 1 a 5 años'!$B$7),ROW(),"")</f>
        <v/>
      </c>
      <c r="AG56" s="14">
        <v>4600103429</v>
      </c>
      <c r="AH56" s="12" t="s">
        <v>149</v>
      </c>
      <c r="AI56" s="12" t="s">
        <v>6</v>
      </c>
      <c r="AJ56" s="14">
        <v>1282</v>
      </c>
      <c r="AK56" s="12" t="s">
        <v>170</v>
      </c>
      <c r="AL56" s="14" t="str">
        <f>IF(AND($AG56=Resumen!$D$5,$AI56=Resumen!$D$7),ROW(),"")</f>
        <v/>
      </c>
      <c r="AM56" s="14" t="str">
        <f>IF(AND($AG56=Resumen!$D$39,$AI56=Resumen!$D$41),ROW(),"")</f>
        <v/>
      </c>
    </row>
    <row r="57" spans="1:39" ht="45" x14ac:dyDescent="0.25">
      <c r="A57" s="14" t="s">
        <v>50</v>
      </c>
      <c r="B57" s="14">
        <v>4600103426</v>
      </c>
      <c r="C57" s="12" t="s">
        <v>150</v>
      </c>
      <c r="D57" s="12" t="s">
        <v>16</v>
      </c>
      <c r="E57" s="14">
        <v>1116</v>
      </c>
      <c r="F57" s="12" t="s">
        <v>68</v>
      </c>
      <c r="G57" s="14" t="s">
        <v>200</v>
      </c>
      <c r="H57" s="14" t="s">
        <v>200</v>
      </c>
      <c r="J57" s="13"/>
      <c r="K57" s="13"/>
      <c r="L57" s="13"/>
      <c r="M57" s="13"/>
      <c r="W57" s="11">
        <f t="shared" si="0"/>
        <v>4</v>
      </c>
      <c r="X57" s="14">
        <v>4600103389</v>
      </c>
      <c r="Y57" s="12" t="s">
        <v>147</v>
      </c>
      <c r="Z57" s="12" t="s">
        <v>16</v>
      </c>
      <c r="AA57" s="14">
        <v>1238</v>
      </c>
      <c r="AB57" s="12" t="s">
        <v>75</v>
      </c>
      <c r="AC57" s="14" t="s">
        <v>116</v>
      </c>
      <c r="AD57" s="14" t="str">
        <f>IF(AND($X57='Reporte 6 a 12 meses'!$B$5,$Z57='Reporte 6 a 12 meses'!$B$7),ROW(),"")</f>
        <v/>
      </c>
      <c r="AE57" s="14" t="str">
        <f>IF(AND($X57='Reporte 1 a 5 años'!$B$5,$Z57='Reporte 1 a 5 años'!$B$7),ROW(),"")</f>
        <v/>
      </c>
      <c r="AG57" s="14">
        <v>4600103429</v>
      </c>
      <c r="AH57" s="12" t="s">
        <v>149</v>
      </c>
      <c r="AI57" s="12" t="s">
        <v>6</v>
      </c>
      <c r="AJ57" s="14">
        <v>1214</v>
      </c>
      <c r="AK57" s="12" t="s">
        <v>179</v>
      </c>
      <c r="AL57" s="14" t="str">
        <f>IF(AND($AG57=Resumen!$D$5,$AI57=Resumen!$D$7),ROW(),"")</f>
        <v/>
      </c>
      <c r="AM57" s="14" t="str">
        <f>IF(AND($AG57=Resumen!$D$39,$AI57=Resumen!$D$41),ROW(),"")</f>
        <v/>
      </c>
    </row>
    <row r="58" spans="1:39" ht="30" x14ac:dyDescent="0.25">
      <c r="A58" s="14" t="s">
        <v>50</v>
      </c>
      <c r="B58" s="14">
        <v>4600103414</v>
      </c>
      <c r="C58" s="12" t="s">
        <v>141</v>
      </c>
      <c r="D58" s="12" t="s">
        <v>6</v>
      </c>
      <c r="E58" s="14">
        <v>1875</v>
      </c>
      <c r="F58" s="12" t="s">
        <v>53</v>
      </c>
      <c r="G58" s="14" t="s">
        <v>202</v>
      </c>
      <c r="H58" s="14" t="s">
        <v>200</v>
      </c>
      <c r="J58" s="13"/>
      <c r="K58" s="13"/>
      <c r="L58" s="13"/>
      <c r="M58" s="13"/>
      <c r="W58" s="11">
        <f t="shared" si="0"/>
        <v>4</v>
      </c>
      <c r="X58" s="14">
        <v>4600103390</v>
      </c>
      <c r="Y58" s="12" t="s">
        <v>194</v>
      </c>
      <c r="Z58" s="12" t="s">
        <v>16</v>
      </c>
      <c r="AA58" s="14">
        <v>602</v>
      </c>
      <c r="AB58" s="12" t="s">
        <v>90</v>
      </c>
      <c r="AC58" s="14" t="s">
        <v>168</v>
      </c>
      <c r="AD58" s="14" t="str">
        <f>IF(AND($X58='Reporte 6 a 12 meses'!$B$5,$Z58='Reporte 6 a 12 meses'!$B$7),ROW(),"")</f>
        <v/>
      </c>
      <c r="AE58" s="14" t="str">
        <f>IF(AND($X58='Reporte 1 a 5 años'!$B$5,$Z58='Reporte 1 a 5 años'!$B$7),ROW(),"")</f>
        <v/>
      </c>
      <c r="AG58" s="14">
        <v>4600103429</v>
      </c>
      <c r="AH58" s="12" t="s">
        <v>149</v>
      </c>
      <c r="AI58" s="12" t="s">
        <v>6</v>
      </c>
      <c r="AJ58" s="14">
        <v>1662</v>
      </c>
      <c r="AK58" s="12" t="s">
        <v>42</v>
      </c>
      <c r="AL58" s="14" t="str">
        <f>IF(AND($AG58=Resumen!$D$5,$AI58=Resumen!$D$7),ROW(),"")</f>
        <v/>
      </c>
      <c r="AM58" s="14" t="str">
        <f>IF(AND($AG58=Resumen!$D$39,$AI58=Resumen!$D$41),ROW(),"")</f>
        <v/>
      </c>
    </row>
    <row r="59" spans="1:39" ht="30" x14ac:dyDescent="0.25">
      <c r="A59" s="14" t="s">
        <v>50</v>
      </c>
      <c r="B59" s="14">
        <v>4600103434</v>
      </c>
      <c r="C59" s="12" t="s">
        <v>146</v>
      </c>
      <c r="D59" s="12" t="s">
        <v>6</v>
      </c>
      <c r="E59" s="14">
        <v>3</v>
      </c>
      <c r="F59" s="12" t="s">
        <v>59</v>
      </c>
      <c r="G59" s="14" t="s">
        <v>200</v>
      </c>
      <c r="H59" s="14" t="s">
        <v>200</v>
      </c>
      <c r="J59" s="13"/>
      <c r="K59" s="13"/>
      <c r="L59" s="13"/>
      <c r="M59" s="13"/>
      <c r="W59" s="11">
        <f t="shared" si="0"/>
        <v>4</v>
      </c>
      <c r="X59" s="14">
        <v>4600103390</v>
      </c>
      <c r="Y59" s="12" t="s">
        <v>194</v>
      </c>
      <c r="Z59" s="12" t="s">
        <v>16</v>
      </c>
      <c r="AA59" s="14">
        <v>602</v>
      </c>
      <c r="AB59" s="12" t="s">
        <v>90</v>
      </c>
      <c r="AC59" s="14" t="s">
        <v>167</v>
      </c>
      <c r="AD59" s="14" t="str">
        <f>IF(AND($X59='Reporte 6 a 12 meses'!$B$5,$Z59='Reporte 6 a 12 meses'!$B$7),ROW(),"")</f>
        <v/>
      </c>
      <c r="AE59" s="14" t="str">
        <f>IF(AND($X59='Reporte 1 a 5 años'!$B$5,$Z59='Reporte 1 a 5 años'!$B$7),ROW(),"")</f>
        <v/>
      </c>
      <c r="AG59" s="14">
        <v>4600103429</v>
      </c>
      <c r="AH59" s="12" t="s">
        <v>149</v>
      </c>
      <c r="AI59" s="12" t="s">
        <v>6</v>
      </c>
      <c r="AJ59" s="14">
        <v>1482</v>
      </c>
      <c r="AK59" s="12" t="s">
        <v>80</v>
      </c>
      <c r="AL59" s="14" t="str">
        <f>IF(AND($AG59=Resumen!$D$5,$AI59=Resumen!$D$7),ROW(),"")</f>
        <v/>
      </c>
      <c r="AM59" s="14" t="str">
        <f>IF(AND($AG59=Resumen!$D$39,$AI59=Resumen!$D$41),ROW(),"")</f>
        <v/>
      </c>
    </row>
    <row r="60" spans="1:39" ht="30" x14ac:dyDescent="0.25">
      <c r="A60" s="14" t="s">
        <v>50</v>
      </c>
      <c r="B60" s="14">
        <v>4600103434</v>
      </c>
      <c r="C60" s="12" t="s">
        <v>146</v>
      </c>
      <c r="D60" s="12" t="s">
        <v>6</v>
      </c>
      <c r="E60" s="14">
        <v>1223</v>
      </c>
      <c r="F60" s="12" t="s">
        <v>61</v>
      </c>
      <c r="G60" s="14" t="s">
        <v>200</v>
      </c>
      <c r="H60" s="14" t="s">
        <v>200</v>
      </c>
      <c r="J60" s="13"/>
      <c r="K60" s="13"/>
      <c r="L60" s="13"/>
      <c r="M60" s="13"/>
      <c r="W60" s="11">
        <f t="shared" si="0"/>
        <v>4</v>
      </c>
      <c r="X60" s="14">
        <v>4600103390</v>
      </c>
      <c r="Y60" s="12" t="s">
        <v>194</v>
      </c>
      <c r="Z60" s="12" t="s">
        <v>16</v>
      </c>
      <c r="AA60" s="14">
        <v>602</v>
      </c>
      <c r="AB60" s="12" t="s">
        <v>90</v>
      </c>
      <c r="AC60" s="14" t="s">
        <v>166</v>
      </c>
      <c r="AD60" s="14" t="str">
        <f>IF(AND($X60='Reporte 6 a 12 meses'!$B$5,$Z60='Reporte 6 a 12 meses'!$B$7),ROW(),"")</f>
        <v/>
      </c>
      <c r="AE60" s="14" t="str">
        <f>IF(AND($X60='Reporte 1 a 5 años'!$B$5,$Z60='Reporte 1 a 5 años'!$B$7),ROW(),"")</f>
        <v/>
      </c>
      <c r="AG60" s="14">
        <v>4600103429</v>
      </c>
      <c r="AH60" s="12" t="s">
        <v>149</v>
      </c>
      <c r="AI60" s="12" t="s">
        <v>6</v>
      </c>
      <c r="AJ60" s="14">
        <v>179</v>
      </c>
      <c r="AK60" s="12" t="s">
        <v>43</v>
      </c>
      <c r="AL60" s="14" t="str">
        <f>IF(AND($AG60=Resumen!$D$5,$AI60=Resumen!$D$7),ROW(),"")</f>
        <v/>
      </c>
      <c r="AM60" s="14" t="str">
        <f>IF(AND($AG60=Resumen!$D$39,$AI60=Resumen!$D$41),ROW(),"")</f>
        <v/>
      </c>
    </row>
    <row r="61" spans="1:39" ht="45" x14ac:dyDescent="0.25">
      <c r="A61" s="14" t="s">
        <v>50</v>
      </c>
      <c r="B61" s="14">
        <v>4600103438</v>
      </c>
      <c r="C61" s="12" t="s">
        <v>151</v>
      </c>
      <c r="D61" s="12" t="s">
        <v>6</v>
      </c>
      <c r="E61" s="14">
        <v>491</v>
      </c>
      <c r="F61" s="12" t="s">
        <v>63</v>
      </c>
      <c r="G61" s="14" t="s">
        <v>202</v>
      </c>
      <c r="H61" s="14" t="s">
        <v>200</v>
      </c>
      <c r="J61" s="13"/>
      <c r="K61" s="13"/>
      <c r="L61" s="13"/>
      <c r="M61" s="13"/>
      <c r="W61" s="11">
        <f t="shared" si="0"/>
        <v>4</v>
      </c>
      <c r="X61" s="14">
        <v>4600103390</v>
      </c>
      <c r="Y61" s="12" t="s">
        <v>194</v>
      </c>
      <c r="Z61" s="12" t="s">
        <v>16</v>
      </c>
      <c r="AA61" s="14">
        <v>602</v>
      </c>
      <c r="AB61" s="12" t="s">
        <v>90</v>
      </c>
      <c r="AC61" s="14" t="s">
        <v>116</v>
      </c>
      <c r="AD61" s="14" t="str">
        <f>IF(AND($X61='Reporte 6 a 12 meses'!$B$5,$Z61='Reporte 6 a 12 meses'!$B$7),ROW(),"")</f>
        <v/>
      </c>
      <c r="AE61" s="14" t="str">
        <f>IF(AND($X61='Reporte 1 a 5 años'!$B$5,$Z61='Reporte 1 a 5 años'!$B$7),ROW(),"")</f>
        <v/>
      </c>
      <c r="AG61" s="14">
        <v>4600103429</v>
      </c>
      <c r="AH61" s="12" t="s">
        <v>149</v>
      </c>
      <c r="AI61" s="12" t="s">
        <v>6</v>
      </c>
      <c r="AJ61" s="14">
        <v>1536</v>
      </c>
      <c r="AK61" s="12" t="s">
        <v>176</v>
      </c>
      <c r="AL61" s="14" t="str">
        <f>IF(AND($AG61=Resumen!$D$5,$AI61=Resumen!$D$7),ROW(),"")</f>
        <v/>
      </c>
      <c r="AM61" s="14" t="str">
        <f>IF(AND($AG61=Resumen!$D$39,$AI61=Resumen!$D$41),ROW(),"")</f>
        <v/>
      </c>
    </row>
    <row r="62" spans="1:39" ht="30" x14ac:dyDescent="0.25">
      <c r="A62" s="14" t="s">
        <v>50</v>
      </c>
      <c r="B62" s="14">
        <v>4600103435</v>
      </c>
      <c r="C62" s="12" t="s">
        <v>185</v>
      </c>
      <c r="D62" s="12" t="s">
        <v>6</v>
      </c>
      <c r="E62" s="14">
        <v>144</v>
      </c>
      <c r="F62" s="12" t="s">
        <v>65</v>
      </c>
      <c r="G62" s="14" t="s">
        <v>202</v>
      </c>
      <c r="H62" s="14" t="s">
        <v>200</v>
      </c>
      <c r="J62" s="13"/>
      <c r="K62" s="13"/>
      <c r="L62" s="13"/>
      <c r="M62" s="13"/>
      <c r="W62" s="11">
        <f t="shared" si="0"/>
        <v>16</v>
      </c>
      <c r="X62" s="14">
        <v>4600103394</v>
      </c>
      <c r="Y62" s="12" t="s">
        <v>180</v>
      </c>
      <c r="Z62" s="12" t="s">
        <v>6</v>
      </c>
      <c r="AA62" s="14">
        <v>1267</v>
      </c>
      <c r="AB62" s="12" t="s">
        <v>182</v>
      </c>
      <c r="AC62" s="14" t="s">
        <v>168</v>
      </c>
      <c r="AD62" s="14" t="str">
        <f>IF(AND($X62='Reporte 6 a 12 meses'!$B$5,$Z62='Reporte 6 a 12 meses'!$B$7),ROW(),"")</f>
        <v/>
      </c>
      <c r="AE62" s="14" t="str">
        <f>IF(AND($X62='Reporte 1 a 5 años'!$B$5,$Z62='Reporte 1 a 5 años'!$B$7),ROW(),"")</f>
        <v/>
      </c>
      <c r="AG62" s="14">
        <v>4600103429</v>
      </c>
      <c r="AH62" s="12" t="s">
        <v>149</v>
      </c>
      <c r="AI62" s="12" t="s">
        <v>6</v>
      </c>
      <c r="AJ62" s="14">
        <v>40</v>
      </c>
      <c r="AK62" s="12" t="s">
        <v>44</v>
      </c>
      <c r="AL62" s="14" t="str">
        <f>IF(AND($AG62=Resumen!$D$5,$AI62=Resumen!$D$7),ROW(),"")</f>
        <v/>
      </c>
      <c r="AM62" s="14" t="str">
        <f>IF(AND($AG62=Resumen!$D$39,$AI62=Resumen!$D$41),ROW(),"")</f>
        <v/>
      </c>
    </row>
    <row r="63" spans="1:39" ht="30" x14ac:dyDescent="0.25">
      <c r="A63" s="14" t="s">
        <v>50</v>
      </c>
      <c r="B63" s="14">
        <v>4600103414</v>
      </c>
      <c r="C63" s="12" t="s">
        <v>141</v>
      </c>
      <c r="D63" s="12" t="s">
        <v>6</v>
      </c>
      <c r="E63" s="14">
        <v>1876</v>
      </c>
      <c r="F63" s="12" t="s">
        <v>52</v>
      </c>
      <c r="G63" s="14" t="s">
        <v>202</v>
      </c>
      <c r="H63" s="14" t="s">
        <v>200</v>
      </c>
      <c r="J63" s="13"/>
      <c r="K63" s="13"/>
      <c r="L63" s="13"/>
      <c r="M63" s="13"/>
      <c r="W63" s="11">
        <f t="shared" si="0"/>
        <v>16</v>
      </c>
      <c r="X63" s="14">
        <v>4600103394</v>
      </c>
      <c r="Y63" s="12" t="s">
        <v>180</v>
      </c>
      <c r="Z63" s="12" t="s">
        <v>6</v>
      </c>
      <c r="AA63" s="14">
        <v>1267</v>
      </c>
      <c r="AB63" s="12" t="s">
        <v>182</v>
      </c>
      <c r="AC63" s="14" t="s">
        <v>167</v>
      </c>
      <c r="AD63" s="14" t="str">
        <f>IF(AND($X63='Reporte 6 a 12 meses'!$B$5,$Z63='Reporte 6 a 12 meses'!$B$7),ROW(),"")</f>
        <v/>
      </c>
      <c r="AE63" s="14" t="str">
        <f>IF(AND($X63='Reporte 1 a 5 años'!$B$5,$Z63='Reporte 1 a 5 años'!$B$7),ROW(),"")</f>
        <v/>
      </c>
      <c r="AG63" s="14">
        <v>4600103429</v>
      </c>
      <c r="AH63" s="12" t="s">
        <v>149</v>
      </c>
      <c r="AI63" s="12" t="s">
        <v>6</v>
      </c>
      <c r="AJ63" s="14">
        <v>175</v>
      </c>
      <c r="AK63" s="12" t="s">
        <v>172</v>
      </c>
      <c r="AL63" s="14" t="str">
        <f>IF(AND($AG63=Resumen!$D$5,$AI63=Resumen!$D$7),ROW(),"")</f>
        <v/>
      </c>
      <c r="AM63" s="14" t="str">
        <f>IF(AND($AG63=Resumen!$D$39,$AI63=Resumen!$D$41),ROW(),"")</f>
        <v/>
      </c>
    </row>
    <row r="64" spans="1:39" ht="30" x14ac:dyDescent="0.25">
      <c r="A64" s="14" t="s">
        <v>50</v>
      </c>
      <c r="B64" s="14">
        <v>4600103434</v>
      </c>
      <c r="C64" s="12" t="s">
        <v>146</v>
      </c>
      <c r="D64" s="12" t="s">
        <v>6</v>
      </c>
      <c r="E64" s="14">
        <v>373</v>
      </c>
      <c r="F64" s="12" t="s">
        <v>62</v>
      </c>
      <c r="G64" s="14" t="s">
        <v>200</v>
      </c>
      <c r="H64" s="14" t="s">
        <v>200</v>
      </c>
      <c r="J64" s="13"/>
      <c r="K64" s="13"/>
      <c r="L64" s="13"/>
      <c r="M64" s="13"/>
      <c r="W64" s="11">
        <f t="shared" si="0"/>
        <v>16</v>
      </c>
      <c r="X64" s="14">
        <v>4600103394</v>
      </c>
      <c r="Y64" s="12" t="s">
        <v>180</v>
      </c>
      <c r="Z64" s="12" t="s">
        <v>6</v>
      </c>
      <c r="AA64" s="14">
        <v>1267</v>
      </c>
      <c r="AB64" s="12" t="s">
        <v>182</v>
      </c>
      <c r="AC64" s="14" t="s">
        <v>166</v>
      </c>
      <c r="AD64" s="14" t="str">
        <f>IF(AND($X64='Reporte 6 a 12 meses'!$B$5,$Z64='Reporte 6 a 12 meses'!$B$7),ROW(),"")</f>
        <v/>
      </c>
      <c r="AE64" s="14" t="str">
        <f>IF(AND($X64='Reporte 1 a 5 años'!$B$5,$Z64='Reporte 1 a 5 años'!$B$7),ROW(),"")</f>
        <v/>
      </c>
      <c r="AG64" s="14">
        <v>4600103429</v>
      </c>
      <c r="AH64" s="12" t="s">
        <v>149</v>
      </c>
      <c r="AI64" s="12" t="s">
        <v>6</v>
      </c>
      <c r="AJ64" s="14">
        <v>62</v>
      </c>
      <c r="AK64" s="12" t="s">
        <v>46</v>
      </c>
      <c r="AL64" s="14" t="str">
        <f>IF(AND($AG64=Resumen!$D$5,$AI64=Resumen!$D$7),ROW(),"")</f>
        <v/>
      </c>
      <c r="AM64" s="14" t="str">
        <f>IF(AND($AG64=Resumen!$D$39,$AI64=Resumen!$D$41),ROW(),"")</f>
        <v/>
      </c>
    </row>
    <row r="65" spans="1:39" ht="45" x14ac:dyDescent="0.25">
      <c r="A65" s="14" t="s">
        <v>50</v>
      </c>
      <c r="B65" s="14">
        <v>4600103431</v>
      </c>
      <c r="C65" s="12" t="s">
        <v>148</v>
      </c>
      <c r="D65" s="12" t="s">
        <v>6</v>
      </c>
      <c r="E65" s="14">
        <v>1930</v>
      </c>
      <c r="F65" s="12" t="s">
        <v>67</v>
      </c>
      <c r="G65" s="14" t="s">
        <v>202</v>
      </c>
      <c r="H65" s="14" t="s">
        <v>200</v>
      </c>
      <c r="J65" s="13"/>
      <c r="K65" s="13"/>
      <c r="L65" s="13"/>
      <c r="M65" s="13"/>
      <c r="W65" s="11">
        <f t="shared" si="0"/>
        <v>16</v>
      </c>
      <c r="X65" s="14">
        <v>4600103394</v>
      </c>
      <c r="Y65" s="12" t="s">
        <v>180</v>
      </c>
      <c r="Z65" s="12" t="s">
        <v>6</v>
      </c>
      <c r="AA65" s="14">
        <v>1267</v>
      </c>
      <c r="AB65" s="12" t="s">
        <v>182</v>
      </c>
      <c r="AC65" s="14" t="s">
        <v>116</v>
      </c>
      <c r="AD65" s="14" t="str">
        <f>IF(AND($X65='Reporte 6 a 12 meses'!$B$5,$Z65='Reporte 6 a 12 meses'!$B$7),ROW(),"")</f>
        <v/>
      </c>
      <c r="AE65" s="14" t="str">
        <f>IF(AND($X65='Reporte 1 a 5 años'!$B$5,$Z65='Reporte 1 a 5 años'!$B$7),ROW(),"")</f>
        <v/>
      </c>
      <c r="AG65" s="14">
        <v>4600103429</v>
      </c>
      <c r="AH65" s="12" t="s">
        <v>149</v>
      </c>
      <c r="AI65" s="12" t="s">
        <v>6</v>
      </c>
      <c r="AJ65" s="14">
        <v>1402</v>
      </c>
      <c r="AK65" s="12" t="s">
        <v>177</v>
      </c>
      <c r="AL65" s="14" t="str">
        <f>IF(AND($AG65=Resumen!$D$5,$AI65=Resumen!$D$7),ROW(),"")</f>
        <v/>
      </c>
      <c r="AM65" s="14" t="str">
        <f>IF(AND($AG65=Resumen!$D$39,$AI65=Resumen!$D$41),ROW(),"")</f>
        <v/>
      </c>
    </row>
    <row r="66" spans="1:39" ht="30" x14ac:dyDescent="0.25">
      <c r="A66" s="14" t="s">
        <v>50</v>
      </c>
      <c r="B66" s="14">
        <v>4600103434</v>
      </c>
      <c r="C66" s="12" t="s">
        <v>146</v>
      </c>
      <c r="D66" s="12" t="s">
        <v>6</v>
      </c>
      <c r="E66" s="14">
        <v>77</v>
      </c>
      <c r="F66" s="12" t="s">
        <v>60</v>
      </c>
      <c r="G66" s="14" t="s">
        <v>202</v>
      </c>
      <c r="H66" s="14" t="s">
        <v>200</v>
      </c>
      <c r="J66" s="13"/>
      <c r="K66" s="13"/>
      <c r="L66" s="13"/>
      <c r="M66" s="13"/>
      <c r="W66" s="11">
        <f t="shared" si="0"/>
        <v>16</v>
      </c>
      <c r="X66" s="14">
        <v>4600103394</v>
      </c>
      <c r="Y66" s="12" t="s">
        <v>180</v>
      </c>
      <c r="Z66" s="12" t="s">
        <v>6</v>
      </c>
      <c r="AA66" s="14">
        <v>1663</v>
      </c>
      <c r="AB66" s="12" t="s">
        <v>183</v>
      </c>
      <c r="AC66" s="14" t="s">
        <v>168</v>
      </c>
      <c r="AD66" s="14" t="str">
        <f>IF(AND($X66='Reporte 6 a 12 meses'!$B$5,$Z66='Reporte 6 a 12 meses'!$B$7),ROW(),"")</f>
        <v/>
      </c>
      <c r="AE66" s="14" t="str">
        <f>IF(AND($X66='Reporte 1 a 5 años'!$B$5,$Z66='Reporte 1 a 5 años'!$B$7),ROW(),"")</f>
        <v/>
      </c>
      <c r="AG66" s="14">
        <v>4600103429</v>
      </c>
      <c r="AH66" s="12" t="s">
        <v>149</v>
      </c>
      <c r="AI66" s="12" t="s">
        <v>6</v>
      </c>
      <c r="AJ66" s="14">
        <v>370</v>
      </c>
      <c r="AK66" s="12" t="s">
        <v>178</v>
      </c>
      <c r="AL66" s="14" t="str">
        <f>IF(AND($AG66=Resumen!$D$5,$AI66=Resumen!$D$7),ROW(),"")</f>
        <v/>
      </c>
      <c r="AM66" s="14" t="str">
        <f>IF(AND($AG66=Resumen!$D$39,$AI66=Resumen!$D$41),ROW(),"")</f>
        <v/>
      </c>
    </row>
    <row r="67" spans="1:39" ht="30" x14ac:dyDescent="0.25">
      <c r="A67" s="14" t="s">
        <v>50</v>
      </c>
      <c r="B67" s="14">
        <v>4600103438</v>
      </c>
      <c r="C67" s="12" t="s">
        <v>151</v>
      </c>
      <c r="D67" s="12" t="s">
        <v>6</v>
      </c>
      <c r="E67" s="14">
        <v>1291</v>
      </c>
      <c r="F67" s="12" t="s">
        <v>64</v>
      </c>
      <c r="G67" s="14" t="s">
        <v>202</v>
      </c>
      <c r="H67" s="14" t="s">
        <v>200</v>
      </c>
      <c r="J67" s="13"/>
      <c r="K67" s="13"/>
      <c r="L67" s="13"/>
      <c r="M67" s="13"/>
      <c r="W67" s="11">
        <f t="shared" ref="W67:W130" si="1">COUNTIFS(X:X,X67,Z:Z,Z67)</f>
        <v>16</v>
      </c>
      <c r="X67" s="14">
        <v>4600103394</v>
      </c>
      <c r="Y67" s="12" t="s">
        <v>180</v>
      </c>
      <c r="Z67" s="12" t="s">
        <v>6</v>
      </c>
      <c r="AA67" s="14">
        <v>1663</v>
      </c>
      <c r="AB67" s="12" t="s">
        <v>183</v>
      </c>
      <c r="AC67" s="14" t="s">
        <v>167</v>
      </c>
      <c r="AD67" s="14" t="str">
        <f>IF(AND($X67='Reporte 6 a 12 meses'!$B$5,$Z67='Reporte 6 a 12 meses'!$B$7),ROW(),"")</f>
        <v/>
      </c>
      <c r="AE67" s="14" t="str">
        <f>IF(AND($X67='Reporte 1 a 5 años'!$B$5,$Z67='Reporte 1 a 5 años'!$B$7),ROW(),"")</f>
        <v/>
      </c>
      <c r="AG67" s="14">
        <v>4600103429</v>
      </c>
      <c r="AH67" s="12" t="s">
        <v>149</v>
      </c>
      <c r="AI67" s="12" t="s">
        <v>16</v>
      </c>
      <c r="AJ67" s="14">
        <v>1008</v>
      </c>
      <c r="AK67" s="12" t="s">
        <v>81</v>
      </c>
      <c r="AL67" s="14" t="str">
        <f>IF(AND($AG67=Resumen!$D$5,$AI67=Resumen!$D$7),ROW(),"")</f>
        <v/>
      </c>
      <c r="AM67" s="14" t="str">
        <f>IF(AND($AG67=Resumen!$D$39,$AI67=Resumen!$D$41),ROW(),"")</f>
        <v/>
      </c>
    </row>
    <row r="68" spans="1:39" ht="30" x14ac:dyDescent="0.25">
      <c r="A68" s="14" t="s">
        <v>50</v>
      </c>
      <c r="B68" s="14">
        <v>4600103414</v>
      </c>
      <c r="C68" s="12" t="s">
        <v>141</v>
      </c>
      <c r="D68" s="12" t="s">
        <v>6</v>
      </c>
      <c r="E68" s="14">
        <v>1179</v>
      </c>
      <c r="F68" s="12" t="s">
        <v>54</v>
      </c>
      <c r="G68" s="14" t="s">
        <v>202</v>
      </c>
      <c r="H68" s="14" t="s">
        <v>200</v>
      </c>
      <c r="J68" s="13"/>
      <c r="K68" s="13"/>
      <c r="L68" s="13"/>
      <c r="M68" s="13"/>
      <c r="W68" s="11">
        <f t="shared" si="1"/>
        <v>16</v>
      </c>
      <c r="X68" s="14">
        <v>4600103394</v>
      </c>
      <c r="Y68" s="12" t="s">
        <v>180</v>
      </c>
      <c r="Z68" s="12" t="s">
        <v>6</v>
      </c>
      <c r="AA68" s="14">
        <v>1663</v>
      </c>
      <c r="AB68" s="12" t="s">
        <v>183</v>
      </c>
      <c r="AC68" s="14" t="s">
        <v>166</v>
      </c>
      <c r="AD68" s="14" t="str">
        <f>IF(AND($X68='Reporte 6 a 12 meses'!$B$5,$Z68='Reporte 6 a 12 meses'!$B$7),ROW(),"")</f>
        <v/>
      </c>
      <c r="AE68" s="14" t="str">
        <f>IF(AND($X68='Reporte 1 a 5 años'!$B$5,$Z68='Reporte 1 a 5 años'!$B$7),ROW(),"")</f>
        <v/>
      </c>
      <c r="AG68" s="14">
        <v>4600103430</v>
      </c>
      <c r="AH68" s="12" t="s">
        <v>144</v>
      </c>
      <c r="AI68" s="12" t="s">
        <v>6</v>
      </c>
      <c r="AJ68" s="14">
        <v>1786</v>
      </c>
      <c r="AK68" s="12" t="s">
        <v>36</v>
      </c>
      <c r="AL68" s="14" t="str">
        <f>IF(AND($AG68=Resumen!$D$5,$AI68=Resumen!$D$7),ROW(),"")</f>
        <v/>
      </c>
      <c r="AM68" s="14" t="str">
        <f>IF(AND($AG68=Resumen!$D$39,$AI68=Resumen!$D$41),ROW(),"")</f>
        <v/>
      </c>
    </row>
    <row r="69" spans="1:39" ht="45" x14ac:dyDescent="0.25">
      <c r="A69" s="14" t="s">
        <v>50</v>
      </c>
      <c r="B69" s="14">
        <v>4600103434</v>
      </c>
      <c r="C69" s="12" t="s">
        <v>146</v>
      </c>
      <c r="D69" s="12" t="s">
        <v>6</v>
      </c>
      <c r="E69" s="14">
        <v>480</v>
      </c>
      <c r="F69" s="12" t="s">
        <v>57</v>
      </c>
      <c r="G69" s="14" t="s">
        <v>202</v>
      </c>
      <c r="H69" s="14" t="s">
        <v>200</v>
      </c>
      <c r="J69" s="13"/>
      <c r="K69" s="13"/>
      <c r="L69" s="13"/>
      <c r="M69" s="13"/>
      <c r="W69" s="11">
        <f t="shared" si="1"/>
        <v>16</v>
      </c>
      <c r="X69" s="14">
        <v>4600103394</v>
      </c>
      <c r="Y69" s="12" t="s">
        <v>180</v>
      </c>
      <c r="Z69" s="12" t="s">
        <v>6</v>
      </c>
      <c r="AA69" s="14">
        <v>1663</v>
      </c>
      <c r="AB69" s="12" t="s">
        <v>183</v>
      </c>
      <c r="AC69" s="14" t="s">
        <v>116</v>
      </c>
      <c r="AD69" s="14" t="str">
        <f>IF(AND($X69='Reporte 6 a 12 meses'!$B$5,$Z69='Reporte 6 a 12 meses'!$B$7),ROW(),"")</f>
        <v/>
      </c>
      <c r="AE69" s="14" t="str">
        <f>IF(AND($X69='Reporte 1 a 5 años'!$B$5,$Z69='Reporte 1 a 5 años'!$B$7),ROW(),"")</f>
        <v/>
      </c>
      <c r="AG69" s="14">
        <v>4600103431</v>
      </c>
      <c r="AH69" s="12" t="s">
        <v>148</v>
      </c>
      <c r="AI69" s="12" t="s">
        <v>6</v>
      </c>
      <c r="AJ69" s="14">
        <v>1810</v>
      </c>
      <c r="AK69" s="12" t="s">
        <v>39</v>
      </c>
      <c r="AL69" s="14" t="str">
        <f>IF(AND($AG69=Resumen!$D$5,$AI69=Resumen!$D$7),ROW(),"")</f>
        <v/>
      </c>
      <c r="AM69" s="14" t="str">
        <f>IF(AND($AG69=Resumen!$D$39,$AI69=Resumen!$D$41),ROW(),"")</f>
        <v/>
      </c>
    </row>
    <row r="70" spans="1:39" ht="30" x14ac:dyDescent="0.25">
      <c r="A70" s="14" t="s">
        <v>50</v>
      </c>
      <c r="B70" s="14">
        <v>4600103396</v>
      </c>
      <c r="C70" s="12" t="s">
        <v>138</v>
      </c>
      <c r="D70" s="12" t="s">
        <v>6</v>
      </c>
      <c r="E70" s="14">
        <v>358</v>
      </c>
      <c r="F70" s="12" t="s">
        <v>51</v>
      </c>
      <c r="G70" s="14" t="s">
        <v>202</v>
      </c>
      <c r="H70" s="14" t="s">
        <v>200</v>
      </c>
      <c r="J70" s="13"/>
      <c r="K70" s="13"/>
      <c r="L70" s="13"/>
      <c r="M70" s="13"/>
      <c r="W70" s="11">
        <f t="shared" si="1"/>
        <v>16</v>
      </c>
      <c r="X70" s="14">
        <v>4600103394</v>
      </c>
      <c r="Y70" s="12" t="s">
        <v>180</v>
      </c>
      <c r="Z70" s="12" t="s">
        <v>6</v>
      </c>
      <c r="AA70" s="14">
        <v>1747</v>
      </c>
      <c r="AB70" s="12" t="s">
        <v>181</v>
      </c>
      <c r="AC70" s="14" t="s">
        <v>168</v>
      </c>
      <c r="AD70" s="14" t="str">
        <f>IF(AND($X70='Reporte 6 a 12 meses'!$B$5,$Z70='Reporte 6 a 12 meses'!$B$7),ROW(),"")</f>
        <v/>
      </c>
      <c r="AE70" s="14" t="str">
        <f>IF(AND($X70='Reporte 1 a 5 años'!$B$5,$Z70='Reporte 1 a 5 años'!$B$7),ROW(),"")</f>
        <v/>
      </c>
      <c r="AG70" s="14">
        <v>4600103431</v>
      </c>
      <c r="AH70" s="12" t="s">
        <v>148</v>
      </c>
      <c r="AI70" s="12" t="s">
        <v>6</v>
      </c>
      <c r="AJ70" s="14">
        <v>1094</v>
      </c>
      <c r="AK70" s="12" t="s">
        <v>66</v>
      </c>
      <c r="AL70" s="14" t="str">
        <f>IF(AND($AG70=Resumen!$D$5,$AI70=Resumen!$D$7),ROW(),"")</f>
        <v/>
      </c>
      <c r="AM70" s="14" t="str">
        <f>IF(AND($AG70=Resumen!$D$39,$AI70=Resumen!$D$41),ROW(),"")</f>
        <v/>
      </c>
    </row>
    <row r="71" spans="1:39" ht="30" x14ac:dyDescent="0.25">
      <c r="A71" s="14" t="s">
        <v>50</v>
      </c>
      <c r="B71" s="14">
        <v>4600103414</v>
      </c>
      <c r="C71" s="12" t="s">
        <v>141</v>
      </c>
      <c r="D71" s="12" t="s">
        <v>6</v>
      </c>
      <c r="E71" s="14">
        <v>431</v>
      </c>
      <c r="F71" s="12" t="s">
        <v>55</v>
      </c>
      <c r="G71" s="14" t="s">
        <v>202</v>
      </c>
      <c r="H71" s="14" t="s">
        <v>200</v>
      </c>
      <c r="J71" s="13"/>
      <c r="K71" s="13"/>
      <c r="L71" s="13"/>
      <c r="M71" s="13"/>
      <c r="W71" s="11">
        <f t="shared" si="1"/>
        <v>16</v>
      </c>
      <c r="X71" s="14">
        <v>4600103394</v>
      </c>
      <c r="Y71" s="12" t="s">
        <v>180</v>
      </c>
      <c r="Z71" s="12" t="s">
        <v>6</v>
      </c>
      <c r="AA71" s="14">
        <v>1747</v>
      </c>
      <c r="AB71" s="12" t="s">
        <v>181</v>
      </c>
      <c r="AC71" s="14" t="s">
        <v>167</v>
      </c>
      <c r="AD71" s="14" t="str">
        <f>IF(AND($X71='Reporte 6 a 12 meses'!$B$5,$Z71='Reporte 6 a 12 meses'!$B$7),ROW(),"")</f>
        <v/>
      </c>
      <c r="AE71" s="14" t="str">
        <f>IF(AND($X71='Reporte 1 a 5 años'!$B$5,$Z71='Reporte 1 a 5 años'!$B$7),ROW(),"")</f>
        <v/>
      </c>
      <c r="AG71" s="14">
        <v>4600103431</v>
      </c>
      <c r="AH71" s="12" t="s">
        <v>148</v>
      </c>
      <c r="AI71" s="12" t="s">
        <v>6</v>
      </c>
      <c r="AJ71" s="14">
        <v>48</v>
      </c>
      <c r="AK71" s="12" t="s">
        <v>41</v>
      </c>
      <c r="AL71" s="14" t="str">
        <f>IF(AND($AG71=Resumen!$D$5,$AI71=Resumen!$D$7),ROW(),"")</f>
        <v/>
      </c>
      <c r="AM71" s="14" t="str">
        <f>IF(AND($AG71=Resumen!$D$39,$AI71=Resumen!$D$41),ROW(),"")</f>
        <v/>
      </c>
    </row>
    <row r="72" spans="1:39" ht="30" x14ac:dyDescent="0.25">
      <c r="A72" s="14" t="s">
        <v>50</v>
      </c>
      <c r="B72" s="14">
        <v>4600103434</v>
      </c>
      <c r="C72" s="12" t="s">
        <v>146</v>
      </c>
      <c r="D72" s="12" t="s">
        <v>6</v>
      </c>
      <c r="E72" s="14">
        <v>1688</v>
      </c>
      <c r="F72" s="12" t="s">
        <v>58</v>
      </c>
      <c r="G72" s="14" t="s">
        <v>202</v>
      </c>
      <c r="H72" s="14" t="s">
        <v>200</v>
      </c>
      <c r="J72" s="13"/>
      <c r="K72" s="13"/>
      <c r="L72" s="13"/>
      <c r="M72" s="13"/>
      <c r="W72" s="11">
        <f t="shared" si="1"/>
        <v>16</v>
      </c>
      <c r="X72" s="14">
        <v>4600103394</v>
      </c>
      <c r="Y72" s="12" t="s">
        <v>180</v>
      </c>
      <c r="Z72" s="12" t="s">
        <v>6</v>
      </c>
      <c r="AA72" s="14">
        <v>1747</v>
      </c>
      <c r="AB72" s="12" t="s">
        <v>181</v>
      </c>
      <c r="AC72" s="14" t="s">
        <v>166</v>
      </c>
      <c r="AD72" s="14" t="str">
        <f>IF(AND($X72='Reporte 6 a 12 meses'!$B$5,$Z72='Reporte 6 a 12 meses'!$B$7),ROW(),"")</f>
        <v/>
      </c>
      <c r="AE72" s="14" t="str">
        <f>IF(AND($X72='Reporte 1 a 5 años'!$B$5,$Z72='Reporte 1 a 5 años'!$B$7),ROW(),"")</f>
        <v/>
      </c>
      <c r="AG72" s="14">
        <v>4600103431</v>
      </c>
      <c r="AH72" s="12" t="s">
        <v>148</v>
      </c>
      <c r="AI72" s="12" t="s">
        <v>6</v>
      </c>
      <c r="AJ72" s="14">
        <v>1694</v>
      </c>
      <c r="AK72" s="12" t="s">
        <v>23</v>
      </c>
      <c r="AL72" s="14" t="str">
        <f>IF(AND($AG72=Resumen!$D$5,$AI72=Resumen!$D$7),ROW(),"")</f>
        <v/>
      </c>
      <c r="AM72" s="14" t="str">
        <f>IF(AND($AG72=Resumen!$D$39,$AI72=Resumen!$D$41),ROW(),"")</f>
        <v/>
      </c>
    </row>
    <row r="73" spans="1:39" ht="45" x14ac:dyDescent="0.25">
      <c r="A73" s="14" t="s">
        <v>50</v>
      </c>
      <c r="B73" s="14">
        <v>4600103434</v>
      </c>
      <c r="C73" s="12" t="s">
        <v>146</v>
      </c>
      <c r="D73" s="12" t="s">
        <v>6</v>
      </c>
      <c r="E73" s="14">
        <v>176</v>
      </c>
      <c r="F73" s="12" t="s">
        <v>56</v>
      </c>
      <c r="G73" s="14" t="s">
        <v>202</v>
      </c>
      <c r="H73" s="14" t="s">
        <v>200</v>
      </c>
      <c r="J73" s="13"/>
      <c r="K73" s="13"/>
      <c r="L73" s="13"/>
      <c r="M73" s="13"/>
      <c r="W73" s="11">
        <f t="shared" si="1"/>
        <v>16</v>
      </c>
      <c r="X73" s="14">
        <v>4600103394</v>
      </c>
      <c r="Y73" s="12" t="s">
        <v>180</v>
      </c>
      <c r="Z73" s="12" t="s">
        <v>6</v>
      </c>
      <c r="AA73" s="14">
        <v>1747</v>
      </c>
      <c r="AB73" s="12" t="s">
        <v>181</v>
      </c>
      <c r="AC73" s="14" t="s">
        <v>116</v>
      </c>
      <c r="AD73" s="14" t="str">
        <f>IF(AND($X73='Reporte 6 a 12 meses'!$B$5,$Z73='Reporte 6 a 12 meses'!$B$7),ROW(),"")</f>
        <v/>
      </c>
      <c r="AE73" s="14" t="str">
        <f>IF(AND($X73='Reporte 1 a 5 años'!$B$5,$Z73='Reporte 1 a 5 años'!$B$7),ROW(),"")</f>
        <v/>
      </c>
      <c r="AG73" s="14">
        <v>4600103431</v>
      </c>
      <c r="AH73" s="12" t="s">
        <v>148</v>
      </c>
      <c r="AI73" s="12" t="s">
        <v>6</v>
      </c>
      <c r="AJ73" s="14">
        <v>1930</v>
      </c>
      <c r="AK73" s="12" t="s">
        <v>67</v>
      </c>
      <c r="AL73" s="14" t="str">
        <f>IF(AND($AG73=Resumen!$D$5,$AI73=Resumen!$D$7),ROW(),"")</f>
        <v/>
      </c>
      <c r="AM73" s="14" t="str">
        <f>IF(AND($AG73=Resumen!$D$39,$AI73=Resumen!$D$41),ROW(),"")</f>
        <v/>
      </c>
    </row>
    <row r="74" spans="1:39" ht="30" x14ac:dyDescent="0.25">
      <c r="A74" s="14" t="s">
        <v>50</v>
      </c>
      <c r="B74" s="14">
        <v>4600103431</v>
      </c>
      <c r="C74" s="12" t="s">
        <v>148</v>
      </c>
      <c r="D74" s="12" t="s">
        <v>6</v>
      </c>
      <c r="E74" s="14">
        <v>1094</v>
      </c>
      <c r="F74" s="12" t="s">
        <v>66</v>
      </c>
      <c r="G74" s="14" t="s">
        <v>202</v>
      </c>
      <c r="H74" s="14" t="s">
        <v>200</v>
      </c>
      <c r="J74" s="13"/>
      <c r="K74" s="13"/>
      <c r="L74" s="13"/>
      <c r="M74" s="13"/>
      <c r="W74" s="11">
        <f t="shared" si="1"/>
        <v>16</v>
      </c>
      <c r="X74" s="14">
        <v>4600103394</v>
      </c>
      <c r="Y74" s="12" t="s">
        <v>180</v>
      </c>
      <c r="Z74" s="12" t="s">
        <v>6</v>
      </c>
      <c r="AA74" s="14">
        <v>1785</v>
      </c>
      <c r="AB74" s="12" t="s">
        <v>184</v>
      </c>
      <c r="AC74" s="14" t="s">
        <v>168</v>
      </c>
      <c r="AD74" s="14" t="str">
        <f>IF(AND($X74='Reporte 6 a 12 meses'!$B$5,$Z74='Reporte 6 a 12 meses'!$B$7),ROW(),"")</f>
        <v/>
      </c>
      <c r="AE74" s="14" t="str">
        <f>IF(AND($X74='Reporte 1 a 5 años'!$B$5,$Z74='Reporte 1 a 5 años'!$B$7),ROW(),"")</f>
        <v/>
      </c>
      <c r="AG74" s="14">
        <v>4600103431</v>
      </c>
      <c r="AH74" s="12" t="s">
        <v>148</v>
      </c>
      <c r="AI74" s="12" t="s">
        <v>6</v>
      </c>
      <c r="AJ74" s="14">
        <v>662</v>
      </c>
      <c r="AK74" s="12" t="s">
        <v>45</v>
      </c>
      <c r="AL74" s="14" t="str">
        <f>IF(AND($AG74=Resumen!$D$5,$AI74=Resumen!$D$7),ROW(),"")</f>
        <v/>
      </c>
      <c r="AM74" s="14" t="str">
        <f>IF(AND($AG74=Resumen!$D$39,$AI74=Resumen!$D$41),ROW(),"")</f>
        <v/>
      </c>
    </row>
    <row r="75" spans="1:39" ht="30" x14ac:dyDescent="0.25">
      <c r="A75" s="14" t="s">
        <v>186</v>
      </c>
      <c r="B75" s="14">
        <v>4600103396</v>
      </c>
      <c r="C75" s="12" t="s">
        <v>138</v>
      </c>
      <c r="D75" s="12" t="s">
        <v>6</v>
      </c>
      <c r="E75" s="14">
        <v>1883</v>
      </c>
      <c r="F75" s="12" t="s">
        <v>187</v>
      </c>
      <c r="G75" s="14" t="s">
        <v>202</v>
      </c>
      <c r="H75" s="14" t="s">
        <v>200</v>
      </c>
      <c r="J75" s="13"/>
      <c r="K75" s="13"/>
      <c r="L75" s="13"/>
      <c r="M75" s="13"/>
      <c r="W75" s="11">
        <f t="shared" si="1"/>
        <v>16</v>
      </c>
      <c r="X75" s="14">
        <v>4600103394</v>
      </c>
      <c r="Y75" s="12" t="s">
        <v>180</v>
      </c>
      <c r="Z75" s="12" t="s">
        <v>6</v>
      </c>
      <c r="AA75" s="14">
        <v>1785</v>
      </c>
      <c r="AB75" s="12" t="s">
        <v>184</v>
      </c>
      <c r="AC75" s="14" t="s">
        <v>167</v>
      </c>
      <c r="AD75" s="14" t="str">
        <f>IF(AND($X75='Reporte 6 a 12 meses'!$B$5,$Z75='Reporte 6 a 12 meses'!$B$7),ROW(),"")</f>
        <v/>
      </c>
      <c r="AE75" s="14" t="str">
        <f>IF(AND($X75='Reporte 1 a 5 años'!$B$5,$Z75='Reporte 1 a 5 años'!$B$7),ROW(),"")</f>
        <v/>
      </c>
      <c r="AG75" s="14">
        <v>4600103432</v>
      </c>
      <c r="AH75" s="12" t="s">
        <v>174</v>
      </c>
      <c r="AI75" s="12" t="s">
        <v>6</v>
      </c>
      <c r="AJ75" s="14">
        <v>167</v>
      </c>
      <c r="AK75" s="12" t="s">
        <v>175</v>
      </c>
      <c r="AL75" s="14" t="str">
        <f>IF(AND($AG75=Resumen!$D$5,$AI75=Resumen!$D$7),ROW(),"")</f>
        <v/>
      </c>
      <c r="AM75" s="14" t="str">
        <f>IF(AND($AG75=Resumen!$D$39,$AI75=Resumen!$D$41),ROW(),"")</f>
        <v/>
      </c>
    </row>
    <row r="76" spans="1:39" ht="30" x14ac:dyDescent="0.25">
      <c r="A76" s="14" t="s">
        <v>69</v>
      </c>
      <c r="B76" s="14">
        <v>4600103396</v>
      </c>
      <c r="C76" s="12" t="s">
        <v>138</v>
      </c>
      <c r="D76" s="12" t="s">
        <v>16</v>
      </c>
      <c r="E76" s="14">
        <v>1593</v>
      </c>
      <c r="F76" s="12" t="s">
        <v>70</v>
      </c>
      <c r="G76" s="14" t="s">
        <v>200</v>
      </c>
      <c r="H76" s="14" t="s">
        <v>200</v>
      </c>
      <c r="J76" s="13"/>
      <c r="K76" s="13"/>
      <c r="L76" s="13"/>
      <c r="M76" s="13"/>
      <c r="W76" s="11">
        <f t="shared" si="1"/>
        <v>16</v>
      </c>
      <c r="X76" s="14">
        <v>4600103394</v>
      </c>
      <c r="Y76" s="12" t="s">
        <v>180</v>
      </c>
      <c r="Z76" s="12" t="s">
        <v>6</v>
      </c>
      <c r="AA76" s="14">
        <v>1785</v>
      </c>
      <c r="AB76" s="12" t="s">
        <v>184</v>
      </c>
      <c r="AC76" s="14" t="s">
        <v>166</v>
      </c>
      <c r="AD76" s="14" t="str">
        <f>IF(AND($X76='Reporte 6 a 12 meses'!$B$5,$Z76='Reporte 6 a 12 meses'!$B$7),ROW(),"")</f>
        <v/>
      </c>
      <c r="AE76" s="14" t="str">
        <f>IF(AND($X76='Reporte 1 a 5 años'!$B$5,$Z76='Reporte 1 a 5 años'!$B$7),ROW(),"")</f>
        <v/>
      </c>
      <c r="AG76" s="14">
        <v>4600103433</v>
      </c>
      <c r="AH76" s="12" t="s">
        <v>152</v>
      </c>
      <c r="AI76" s="12" t="s">
        <v>6</v>
      </c>
      <c r="AJ76" s="14">
        <v>655</v>
      </c>
      <c r="AK76" s="12" t="s">
        <v>77</v>
      </c>
      <c r="AL76" s="14" t="str">
        <f>IF(AND($AG76=Resumen!$D$5,$AI76=Resumen!$D$7),ROW(),"")</f>
        <v/>
      </c>
      <c r="AM76" s="14" t="str">
        <f>IF(AND($AG76=Resumen!$D$39,$AI76=Resumen!$D$41),ROW(),"")</f>
        <v/>
      </c>
    </row>
    <row r="77" spans="1:39" ht="45" x14ac:dyDescent="0.25">
      <c r="A77" s="14" t="s">
        <v>69</v>
      </c>
      <c r="B77" s="14">
        <v>4600103547</v>
      </c>
      <c r="C77" s="12" t="s">
        <v>188</v>
      </c>
      <c r="D77" s="12" t="s">
        <v>16</v>
      </c>
      <c r="E77" s="14">
        <v>723</v>
      </c>
      <c r="F77" s="12" t="s">
        <v>71</v>
      </c>
      <c r="G77" s="14" t="s">
        <v>202</v>
      </c>
      <c r="H77" s="14" t="s">
        <v>200</v>
      </c>
      <c r="J77" s="13"/>
      <c r="K77" s="13"/>
      <c r="L77" s="13"/>
      <c r="M77" s="13"/>
      <c r="W77" s="11">
        <f t="shared" si="1"/>
        <v>16</v>
      </c>
      <c r="X77" s="14">
        <v>4600103394</v>
      </c>
      <c r="Y77" s="12" t="s">
        <v>180</v>
      </c>
      <c r="Z77" s="12" t="s">
        <v>6</v>
      </c>
      <c r="AA77" s="14">
        <v>1785</v>
      </c>
      <c r="AB77" s="12" t="s">
        <v>184</v>
      </c>
      <c r="AC77" s="14" t="s">
        <v>116</v>
      </c>
      <c r="AD77" s="14" t="str">
        <f>IF(AND($X77='Reporte 6 a 12 meses'!$B$5,$Z77='Reporte 6 a 12 meses'!$B$7),ROW(),"")</f>
        <v/>
      </c>
      <c r="AE77" s="14" t="str">
        <f>IF(AND($X77='Reporte 1 a 5 años'!$B$5,$Z77='Reporte 1 a 5 años'!$B$7),ROW(),"")</f>
        <v/>
      </c>
      <c r="AG77" s="14">
        <v>4600103433</v>
      </c>
      <c r="AH77" s="12" t="s">
        <v>152</v>
      </c>
      <c r="AI77" s="12" t="s">
        <v>6</v>
      </c>
      <c r="AJ77" s="14">
        <v>1736</v>
      </c>
      <c r="AK77" s="12" t="s">
        <v>74</v>
      </c>
      <c r="AL77" s="14" t="str">
        <f>IF(AND($AG77=Resumen!$D$5,$AI77=Resumen!$D$7),ROW(),"")</f>
        <v/>
      </c>
      <c r="AM77" s="14" t="str">
        <f>IF(AND($AG77=Resumen!$D$39,$AI77=Resumen!$D$41),ROW(),"")</f>
        <v/>
      </c>
    </row>
    <row r="78" spans="1:39" ht="30" x14ac:dyDescent="0.25">
      <c r="A78" s="14" t="s">
        <v>69</v>
      </c>
      <c r="B78" s="14">
        <v>4600103442</v>
      </c>
      <c r="C78" s="12" t="s">
        <v>142</v>
      </c>
      <c r="D78" s="12" t="s">
        <v>16</v>
      </c>
      <c r="E78" s="14">
        <v>718</v>
      </c>
      <c r="F78" s="12" t="s">
        <v>72</v>
      </c>
      <c r="G78" s="14" t="s">
        <v>200</v>
      </c>
      <c r="H78" s="14" t="s">
        <v>200</v>
      </c>
      <c r="J78" s="13"/>
      <c r="K78" s="13"/>
      <c r="L78" s="13"/>
      <c r="M78" s="13"/>
      <c r="W78" s="11">
        <f t="shared" si="1"/>
        <v>12</v>
      </c>
      <c r="X78" s="14">
        <v>4600103396</v>
      </c>
      <c r="Y78" s="12" t="s">
        <v>138</v>
      </c>
      <c r="Z78" s="12" t="s">
        <v>6</v>
      </c>
      <c r="AA78" s="14">
        <v>1883</v>
      </c>
      <c r="AB78" s="12" t="s">
        <v>187</v>
      </c>
      <c r="AC78" s="14" t="s">
        <v>168</v>
      </c>
      <c r="AD78" s="14" t="str">
        <f>IF(AND($X78='Reporte 6 a 12 meses'!$B$5,$Z78='Reporte 6 a 12 meses'!$B$7),ROW(),"")</f>
        <v/>
      </c>
      <c r="AE78" s="14" t="str">
        <f>IF(AND($X78='Reporte 1 a 5 años'!$B$5,$Z78='Reporte 1 a 5 años'!$B$7),ROW(),"")</f>
        <v/>
      </c>
      <c r="AG78" s="14">
        <v>4600103433</v>
      </c>
      <c r="AH78" s="12" t="s">
        <v>152</v>
      </c>
      <c r="AI78" s="12" t="s">
        <v>6</v>
      </c>
      <c r="AJ78" s="14">
        <v>1417</v>
      </c>
      <c r="AK78" s="12" t="s">
        <v>78</v>
      </c>
      <c r="AL78" s="14" t="str">
        <f>IF(AND($AG78=Resumen!$D$5,$AI78=Resumen!$D$7),ROW(),"")</f>
        <v/>
      </c>
      <c r="AM78" s="14" t="str">
        <f>IF(AND($AG78=Resumen!$D$39,$AI78=Resumen!$D$41),ROW(),"")</f>
        <v/>
      </c>
    </row>
    <row r="79" spans="1:39" ht="30" x14ac:dyDescent="0.25">
      <c r="A79" s="14" t="s">
        <v>69</v>
      </c>
      <c r="B79" s="14">
        <v>4600103389</v>
      </c>
      <c r="C79" s="12" t="s">
        <v>147</v>
      </c>
      <c r="D79" s="12" t="s">
        <v>16</v>
      </c>
      <c r="E79" s="14">
        <v>1238</v>
      </c>
      <c r="F79" s="12" t="s">
        <v>75</v>
      </c>
      <c r="G79" s="14" t="s">
        <v>200</v>
      </c>
      <c r="H79" s="14" t="s">
        <v>200</v>
      </c>
      <c r="J79" s="13"/>
      <c r="K79" s="13"/>
      <c r="L79" s="13"/>
      <c r="M79" s="13"/>
      <c r="W79" s="11">
        <f t="shared" si="1"/>
        <v>12</v>
      </c>
      <c r="X79" s="14">
        <v>4600103396</v>
      </c>
      <c r="Y79" s="12" t="s">
        <v>138</v>
      </c>
      <c r="Z79" s="12" t="s">
        <v>6</v>
      </c>
      <c r="AA79" s="14">
        <v>1883</v>
      </c>
      <c r="AB79" s="12" t="s">
        <v>187</v>
      </c>
      <c r="AC79" s="14" t="s">
        <v>167</v>
      </c>
      <c r="AD79" s="14" t="str">
        <f>IF(AND($X79='Reporte 6 a 12 meses'!$B$5,$Z79='Reporte 6 a 12 meses'!$B$7),ROW(),"")</f>
        <v/>
      </c>
      <c r="AE79" s="14" t="str">
        <f>IF(AND($X79='Reporte 1 a 5 años'!$B$5,$Z79='Reporte 1 a 5 años'!$B$7),ROW(),"")</f>
        <v/>
      </c>
      <c r="AG79" s="14">
        <v>4600103433</v>
      </c>
      <c r="AH79" s="12" t="s">
        <v>152</v>
      </c>
      <c r="AI79" s="12" t="s">
        <v>6</v>
      </c>
      <c r="AJ79" s="14">
        <v>1259</v>
      </c>
      <c r="AK79" s="12" t="s">
        <v>79</v>
      </c>
      <c r="AL79" s="14" t="str">
        <f>IF(AND($AG79=Resumen!$D$5,$AI79=Resumen!$D$7),ROW(),"")</f>
        <v/>
      </c>
      <c r="AM79" s="14" t="str">
        <f>IF(AND($AG79=Resumen!$D$39,$AI79=Resumen!$D$41),ROW(),"")</f>
        <v/>
      </c>
    </row>
    <row r="80" spans="1:39" ht="30" x14ac:dyDescent="0.25">
      <c r="A80" s="14" t="s">
        <v>69</v>
      </c>
      <c r="B80" s="14">
        <v>4600103429</v>
      </c>
      <c r="C80" s="12" t="s">
        <v>149</v>
      </c>
      <c r="D80" s="12" t="s">
        <v>16</v>
      </c>
      <c r="E80" s="14">
        <v>1008</v>
      </c>
      <c r="F80" s="12" t="s">
        <v>81</v>
      </c>
      <c r="G80" s="14" t="s">
        <v>202</v>
      </c>
      <c r="H80" s="14" t="s">
        <v>200</v>
      </c>
      <c r="J80" s="13"/>
      <c r="K80" s="13"/>
      <c r="L80" s="13"/>
      <c r="M80" s="13"/>
      <c r="W80" s="11">
        <f t="shared" si="1"/>
        <v>12</v>
      </c>
      <c r="X80" s="14">
        <v>4600103396</v>
      </c>
      <c r="Y80" s="12" t="s">
        <v>138</v>
      </c>
      <c r="Z80" s="12" t="s">
        <v>6</v>
      </c>
      <c r="AA80" s="14">
        <v>1883</v>
      </c>
      <c r="AB80" s="12" t="s">
        <v>187</v>
      </c>
      <c r="AC80" s="14" t="s">
        <v>166</v>
      </c>
      <c r="AD80" s="14" t="str">
        <f>IF(AND($X80='Reporte 6 a 12 meses'!$B$5,$Z80='Reporte 6 a 12 meses'!$B$7),ROW(),"")</f>
        <v/>
      </c>
      <c r="AE80" s="14" t="str">
        <f>IF(AND($X80='Reporte 1 a 5 años'!$B$5,$Z80='Reporte 1 a 5 años'!$B$7),ROW(),"")</f>
        <v/>
      </c>
      <c r="AG80" s="14">
        <v>4600103434</v>
      </c>
      <c r="AH80" s="12" t="s">
        <v>146</v>
      </c>
      <c r="AI80" s="12" t="s">
        <v>6</v>
      </c>
      <c r="AJ80" s="14">
        <v>176</v>
      </c>
      <c r="AK80" s="12" t="s">
        <v>56</v>
      </c>
      <c r="AL80" s="14" t="str">
        <f>IF(AND($AG80=Resumen!$D$5,$AI80=Resumen!$D$7),ROW(),"")</f>
        <v/>
      </c>
      <c r="AM80" s="14" t="str">
        <f>IF(AND($AG80=Resumen!$D$39,$AI80=Resumen!$D$41),ROW(),"")</f>
        <v/>
      </c>
    </row>
    <row r="81" spans="1:39" ht="45" x14ac:dyDescent="0.25">
      <c r="A81" s="14" t="s">
        <v>69</v>
      </c>
      <c r="B81" s="14">
        <v>4600103429</v>
      </c>
      <c r="C81" s="12" t="s">
        <v>149</v>
      </c>
      <c r="D81" s="12" t="s">
        <v>6</v>
      </c>
      <c r="E81" s="14">
        <v>1482</v>
      </c>
      <c r="F81" s="12" t="s">
        <v>80</v>
      </c>
      <c r="G81" s="14" t="s">
        <v>202</v>
      </c>
      <c r="H81" s="14" t="s">
        <v>200</v>
      </c>
      <c r="J81" s="13"/>
      <c r="K81" s="13"/>
      <c r="L81" s="13"/>
      <c r="M81" s="13"/>
      <c r="W81" s="11">
        <f t="shared" si="1"/>
        <v>12</v>
      </c>
      <c r="X81" s="14">
        <v>4600103396</v>
      </c>
      <c r="Y81" s="12" t="s">
        <v>138</v>
      </c>
      <c r="Z81" s="12" t="s">
        <v>6</v>
      </c>
      <c r="AA81" s="14">
        <v>1883</v>
      </c>
      <c r="AB81" s="12" t="s">
        <v>187</v>
      </c>
      <c r="AC81" s="14" t="s">
        <v>116</v>
      </c>
      <c r="AD81" s="14" t="str">
        <f>IF(AND($X81='Reporte 6 a 12 meses'!$B$5,$Z81='Reporte 6 a 12 meses'!$B$7),ROW(),"")</f>
        <v/>
      </c>
      <c r="AE81" s="14" t="str">
        <f>IF(AND($X81='Reporte 1 a 5 años'!$B$5,$Z81='Reporte 1 a 5 años'!$B$7),ROW(),"")</f>
        <v/>
      </c>
      <c r="AG81" s="14">
        <v>4600103434</v>
      </c>
      <c r="AH81" s="12" t="s">
        <v>146</v>
      </c>
      <c r="AI81" s="12" t="s">
        <v>6</v>
      </c>
      <c r="AJ81" s="14">
        <v>480</v>
      </c>
      <c r="AK81" s="12" t="s">
        <v>57</v>
      </c>
      <c r="AL81" s="14" t="str">
        <f>IF(AND($AG81=Resumen!$D$5,$AI81=Resumen!$D$7),ROW(),"")</f>
        <v/>
      </c>
      <c r="AM81" s="14" t="str">
        <f>IF(AND($AG81=Resumen!$D$39,$AI81=Resumen!$D$41),ROW(),"")</f>
        <v/>
      </c>
    </row>
    <row r="82" spans="1:39" ht="30" x14ac:dyDescent="0.25">
      <c r="A82" s="14" t="s">
        <v>69</v>
      </c>
      <c r="B82" s="14">
        <v>4600103438</v>
      </c>
      <c r="C82" s="12" t="s">
        <v>151</v>
      </c>
      <c r="D82" s="12" t="s">
        <v>6</v>
      </c>
      <c r="E82" s="14">
        <v>1700</v>
      </c>
      <c r="F82" s="12" t="s">
        <v>76</v>
      </c>
      <c r="G82" s="14" t="s">
        <v>200</v>
      </c>
      <c r="H82" s="14" t="s">
        <v>200</v>
      </c>
      <c r="J82" s="13"/>
      <c r="K82" s="13"/>
      <c r="L82" s="13"/>
      <c r="M82" s="13"/>
      <c r="W82" s="11">
        <f t="shared" si="1"/>
        <v>12</v>
      </c>
      <c r="X82" s="14">
        <v>4600103396</v>
      </c>
      <c r="Y82" s="12" t="s">
        <v>138</v>
      </c>
      <c r="Z82" s="12" t="s">
        <v>6</v>
      </c>
      <c r="AA82" s="14">
        <v>358</v>
      </c>
      <c r="AB82" s="12" t="s">
        <v>51</v>
      </c>
      <c r="AC82" s="14" t="s">
        <v>168</v>
      </c>
      <c r="AD82" s="14" t="str">
        <f>IF(AND($X82='Reporte 6 a 12 meses'!$B$5,$Z82='Reporte 6 a 12 meses'!$B$7),ROW(),"")</f>
        <v/>
      </c>
      <c r="AE82" s="14" t="str">
        <f>IF(AND($X82='Reporte 1 a 5 años'!$B$5,$Z82='Reporte 1 a 5 años'!$B$7),ROW(),"")</f>
        <v/>
      </c>
      <c r="AG82" s="14">
        <v>4600103434</v>
      </c>
      <c r="AH82" s="12" t="s">
        <v>146</v>
      </c>
      <c r="AI82" s="12" t="s">
        <v>6</v>
      </c>
      <c r="AJ82" s="14">
        <v>1688</v>
      </c>
      <c r="AK82" s="12" t="s">
        <v>58</v>
      </c>
      <c r="AL82" s="14" t="str">
        <f>IF(AND($AG82=Resumen!$D$5,$AI82=Resumen!$D$7),ROW(),"")</f>
        <v/>
      </c>
      <c r="AM82" s="14" t="str">
        <f>IF(AND($AG82=Resumen!$D$39,$AI82=Resumen!$D$41),ROW(),"")</f>
        <v/>
      </c>
    </row>
    <row r="83" spans="1:39" ht="30" x14ac:dyDescent="0.25">
      <c r="A83" s="14" t="s">
        <v>69</v>
      </c>
      <c r="B83" s="14">
        <v>4600103433</v>
      </c>
      <c r="C83" s="12" t="s">
        <v>152</v>
      </c>
      <c r="D83" s="12" t="s">
        <v>6</v>
      </c>
      <c r="E83" s="14">
        <v>1417</v>
      </c>
      <c r="F83" s="12" t="s">
        <v>78</v>
      </c>
      <c r="G83" s="14" t="s">
        <v>202</v>
      </c>
      <c r="H83" s="14" t="s">
        <v>200</v>
      </c>
      <c r="J83" s="13"/>
      <c r="K83" s="13"/>
      <c r="L83" s="13"/>
      <c r="M83" s="13"/>
      <c r="W83" s="11">
        <f t="shared" si="1"/>
        <v>12</v>
      </c>
      <c r="X83" s="14">
        <v>4600103396</v>
      </c>
      <c r="Y83" s="12" t="s">
        <v>138</v>
      </c>
      <c r="Z83" s="12" t="s">
        <v>6</v>
      </c>
      <c r="AA83" s="14">
        <v>358</v>
      </c>
      <c r="AB83" s="12" t="s">
        <v>51</v>
      </c>
      <c r="AC83" s="14" t="s">
        <v>167</v>
      </c>
      <c r="AD83" s="14" t="str">
        <f>IF(AND($X83='Reporte 6 a 12 meses'!$B$5,$Z83='Reporte 6 a 12 meses'!$B$7),ROW(),"")</f>
        <v/>
      </c>
      <c r="AE83" s="14" t="str">
        <f>IF(AND($X83='Reporte 1 a 5 años'!$B$5,$Z83='Reporte 1 a 5 años'!$B$7),ROW(),"")</f>
        <v/>
      </c>
      <c r="AG83" s="14">
        <v>4600103434</v>
      </c>
      <c r="AH83" s="12" t="s">
        <v>146</v>
      </c>
      <c r="AI83" s="12" t="s">
        <v>6</v>
      </c>
      <c r="AJ83" s="14">
        <v>3</v>
      </c>
      <c r="AK83" s="12" t="s">
        <v>59</v>
      </c>
      <c r="AL83" s="14" t="str">
        <f>IF(AND($AG83=Resumen!$D$5,$AI83=Resumen!$D$7),ROW(),"")</f>
        <v/>
      </c>
      <c r="AM83" s="14" t="str">
        <f>IF(AND($AG83=Resumen!$D$39,$AI83=Resumen!$D$41),ROW(),"")</f>
        <v/>
      </c>
    </row>
    <row r="84" spans="1:39" ht="30" x14ac:dyDescent="0.25">
      <c r="A84" s="14" t="s">
        <v>69</v>
      </c>
      <c r="B84" s="14">
        <v>4600103433</v>
      </c>
      <c r="C84" s="12" t="s">
        <v>152</v>
      </c>
      <c r="D84" s="12" t="s">
        <v>6</v>
      </c>
      <c r="E84" s="14">
        <v>655</v>
      </c>
      <c r="F84" s="12" t="s">
        <v>77</v>
      </c>
      <c r="G84" s="14" t="s">
        <v>202</v>
      </c>
      <c r="H84" s="14" t="s">
        <v>200</v>
      </c>
      <c r="J84" s="13"/>
      <c r="K84" s="13"/>
      <c r="L84" s="13"/>
      <c r="M84" s="13"/>
      <c r="W84" s="11">
        <f t="shared" si="1"/>
        <v>12</v>
      </c>
      <c r="X84" s="14">
        <v>4600103396</v>
      </c>
      <c r="Y84" s="12" t="s">
        <v>138</v>
      </c>
      <c r="Z84" s="12" t="s">
        <v>6</v>
      </c>
      <c r="AA84" s="14">
        <v>358</v>
      </c>
      <c r="AB84" s="12" t="s">
        <v>51</v>
      </c>
      <c r="AC84" s="14" t="s">
        <v>166</v>
      </c>
      <c r="AD84" s="14" t="str">
        <f>IF(AND($X84='Reporte 6 a 12 meses'!$B$5,$Z84='Reporte 6 a 12 meses'!$B$7),ROW(),"")</f>
        <v/>
      </c>
      <c r="AE84" s="14" t="str">
        <f>IF(AND($X84='Reporte 1 a 5 años'!$B$5,$Z84='Reporte 1 a 5 años'!$B$7),ROW(),"")</f>
        <v/>
      </c>
      <c r="AG84" s="14">
        <v>4600103434</v>
      </c>
      <c r="AH84" s="12" t="s">
        <v>146</v>
      </c>
      <c r="AI84" s="12" t="s">
        <v>6</v>
      </c>
      <c r="AJ84" s="14">
        <v>77</v>
      </c>
      <c r="AK84" s="12" t="s">
        <v>60</v>
      </c>
      <c r="AL84" s="14" t="str">
        <f>IF(AND($AG84=Resumen!$D$5,$AI84=Resumen!$D$7),ROW(),"")</f>
        <v/>
      </c>
      <c r="AM84" s="14" t="str">
        <f>IF(AND($AG84=Resumen!$D$39,$AI84=Resumen!$D$41),ROW(),"")</f>
        <v/>
      </c>
    </row>
    <row r="85" spans="1:39" ht="45" x14ac:dyDescent="0.25">
      <c r="A85" s="14" t="s">
        <v>69</v>
      </c>
      <c r="B85" s="14">
        <v>4600103433</v>
      </c>
      <c r="C85" s="12" t="s">
        <v>152</v>
      </c>
      <c r="D85" s="12" t="s">
        <v>6</v>
      </c>
      <c r="E85" s="14">
        <v>1259</v>
      </c>
      <c r="F85" s="12" t="s">
        <v>79</v>
      </c>
      <c r="G85" s="14" t="s">
        <v>202</v>
      </c>
      <c r="H85" s="14" t="s">
        <v>200</v>
      </c>
      <c r="J85" s="13"/>
      <c r="K85" s="13"/>
      <c r="L85" s="13"/>
      <c r="M85" s="13"/>
      <c r="W85" s="11">
        <f t="shared" si="1"/>
        <v>12</v>
      </c>
      <c r="X85" s="14">
        <v>4600103396</v>
      </c>
      <c r="Y85" s="12" t="s">
        <v>138</v>
      </c>
      <c r="Z85" s="12" t="s">
        <v>6</v>
      </c>
      <c r="AA85" s="14">
        <v>358</v>
      </c>
      <c r="AB85" s="12" t="s">
        <v>51</v>
      </c>
      <c r="AC85" s="14" t="s">
        <v>116</v>
      </c>
      <c r="AD85" s="14" t="str">
        <f>IF(AND($X85='Reporte 6 a 12 meses'!$B$5,$Z85='Reporte 6 a 12 meses'!$B$7),ROW(),"")</f>
        <v/>
      </c>
      <c r="AE85" s="14" t="str">
        <f>IF(AND($X85='Reporte 1 a 5 años'!$B$5,$Z85='Reporte 1 a 5 años'!$B$7),ROW(),"")</f>
        <v/>
      </c>
      <c r="AG85" s="14">
        <v>4600103434</v>
      </c>
      <c r="AH85" s="12" t="s">
        <v>146</v>
      </c>
      <c r="AI85" s="12" t="s">
        <v>6</v>
      </c>
      <c r="AJ85" s="14">
        <v>1223</v>
      </c>
      <c r="AK85" s="12" t="s">
        <v>61</v>
      </c>
      <c r="AL85" s="14" t="str">
        <f>IF(AND($AG85=Resumen!$D$5,$AI85=Resumen!$D$7),ROW(),"")</f>
        <v/>
      </c>
      <c r="AM85" s="14" t="str">
        <f>IF(AND($AG85=Resumen!$D$39,$AI85=Resumen!$D$41),ROW(),"")</f>
        <v/>
      </c>
    </row>
    <row r="86" spans="1:39" ht="30" x14ac:dyDescent="0.25">
      <c r="A86" s="14" t="s">
        <v>69</v>
      </c>
      <c r="B86" s="14">
        <v>4600103433</v>
      </c>
      <c r="C86" s="12" t="s">
        <v>152</v>
      </c>
      <c r="D86" s="12" t="s">
        <v>6</v>
      </c>
      <c r="E86" s="14">
        <v>1736</v>
      </c>
      <c r="F86" s="12" t="s">
        <v>74</v>
      </c>
      <c r="G86" s="14" t="s">
        <v>202</v>
      </c>
      <c r="H86" s="14" t="s">
        <v>200</v>
      </c>
      <c r="J86" s="13"/>
      <c r="K86" s="13"/>
      <c r="L86" s="13"/>
      <c r="M86" s="13"/>
      <c r="W86" s="11">
        <f t="shared" si="1"/>
        <v>12</v>
      </c>
      <c r="X86" s="14">
        <v>4600103396</v>
      </c>
      <c r="Y86" s="12" t="s">
        <v>138</v>
      </c>
      <c r="Z86" s="12" t="s">
        <v>6</v>
      </c>
      <c r="AA86" s="14">
        <v>416</v>
      </c>
      <c r="AB86" s="12" t="s">
        <v>26</v>
      </c>
      <c r="AC86" s="14" t="s">
        <v>168</v>
      </c>
      <c r="AD86" s="14" t="str">
        <f>IF(AND($X86='Reporte 6 a 12 meses'!$B$5,$Z86='Reporte 6 a 12 meses'!$B$7),ROW(),"")</f>
        <v/>
      </c>
      <c r="AE86" s="14" t="str">
        <f>IF(AND($X86='Reporte 1 a 5 años'!$B$5,$Z86='Reporte 1 a 5 años'!$B$7),ROW(),"")</f>
        <v/>
      </c>
      <c r="AG86" s="14">
        <v>4600103434</v>
      </c>
      <c r="AH86" s="12" t="s">
        <v>146</v>
      </c>
      <c r="AI86" s="12" t="s">
        <v>6</v>
      </c>
      <c r="AJ86" s="14">
        <v>755</v>
      </c>
      <c r="AK86" s="12" t="s">
        <v>18</v>
      </c>
      <c r="AL86" s="14" t="str">
        <f>IF(AND($AG86=Resumen!$D$5,$AI86=Resumen!$D$7),ROW(),"")</f>
        <v/>
      </c>
      <c r="AM86" s="14" t="str">
        <f>IF(AND($AG86=Resumen!$D$39,$AI86=Resumen!$D$41),ROW(),"")</f>
        <v/>
      </c>
    </row>
    <row r="87" spans="1:39" ht="30" x14ac:dyDescent="0.25">
      <c r="A87" s="14" t="s">
        <v>69</v>
      </c>
      <c r="B87" s="14">
        <v>4600103389</v>
      </c>
      <c r="C87" s="12" t="s">
        <v>147</v>
      </c>
      <c r="D87" s="12" t="s">
        <v>6</v>
      </c>
      <c r="E87" s="14">
        <v>357</v>
      </c>
      <c r="F87" s="12" t="s">
        <v>73</v>
      </c>
      <c r="G87" s="14" t="s">
        <v>202</v>
      </c>
      <c r="H87" s="14" t="s">
        <v>200</v>
      </c>
      <c r="J87" s="13"/>
      <c r="K87" s="13"/>
      <c r="L87" s="13"/>
      <c r="M87" s="13"/>
      <c r="W87" s="11">
        <f t="shared" si="1"/>
        <v>12</v>
      </c>
      <c r="X87" s="14">
        <v>4600103396</v>
      </c>
      <c r="Y87" s="12" t="s">
        <v>138</v>
      </c>
      <c r="Z87" s="12" t="s">
        <v>6</v>
      </c>
      <c r="AA87" s="14">
        <v>416</v>
      </c>
      <c r="AB87" s="12" t="s">
        <v>26</v>
      </c>
      <c r="AC87" s="14" t="s">
        <v>167</v>
      </c>
      <c r="AD87" s="14" t="str">
        <f>IF(AND($X87='Reporte 6 a 12 meses'!$B$5,$Z87='Reporte 6 a 12 meses'!$B$7),ROW(),"")</f>
        <v/>
      </c>
      <c r="AE87" s="14" t="str">
        <f>IF(AND($X87='Reporte 1 a 5 años'!$B$5,$Z87='Reporte 1 a 5 años'!$B$7),ROW(),"")</f>
        <v/>
      </c>
      <c r="AG87" s="14">
        <v>4600103434</v>
      </c>
      <c r="AH87" s="12" t="s">
        <v>146</v>
      </c>
      <c r="AI87" s="12" t="s">
        <v>6</v>
      </c>
      <c r="AJ87" s="14">
        <v>25</v>
      </c>
      <c r="AK87" s="12" t="s">
        <v>19</v>
      </c>
      <c r="AL87" s="14" t="str">
        <f>IF(AND($AG87=Resumen!$D$5,$AI87=Resumen!$D$7),ROW(),"")</f>
        <v/>
      </c>
      <c r="AM87" s="14" t="str">
        <f>IF(AND($AG87=Resumen!$D$39,$AI87=Resumen!$D$41),ROW(),"")</f>
        <v/>
      </c>
    </row>
    <row r="88" spans="1:39" ht="30" x14ac:dyDescent="0.25">
      <c r="A88" s="14" t="s">
        <v>69</v>
      </c>
      <c r="B88" s="14">
        <v>4600103389</v>
      </c>
      <c r="C88" s="12" t="s">
        <v>147</v>
      </c>
      <c r="D88" s="12" t="s">
        <v>6</v>
      </c>
      <c r="E88" s="14">
        <v>1092</v>
      </c>
      <c r="F88" s="12" t="s">
        <v>189</v>
      </c>
      <c r="G88" s="14" t="s">
        <v>202</v>
      </c>
      <c r="H88" s="14" t="s">
        <v>200</v>
      </c>
      <c r="J88" s="13"/>
      <c r="K88" s="13"/>
      <c r="L88" s="13"/>
      <c r="M88" s="13"/>
      <c r="W88" s="11">
        <f t="shared" si="1"/>
        <v>12</v>
      </c>
      <c r="X88" s="14">
        <v>4600103396</v>
      </c>
      <c r="Y88" s="12" t="s">
        <v>138</v>
      </c>
      <c r="Z88" s="12" t="s">
        <v>6</v>
      </c>
      <c r="AA88" s="14">
        <v>416</v>
      </c>
      <c r="AB88" s="12" t="s">
        <v>26</v>
      </c>
      <c r="AC88" s="14" t="s">
        <v>166</v>
      </c>
      <c r="AD88" s="14" t="str">
        <f>IF(AND($X88='Reporte 6 a 12 meses'!$B$5,$Z88='Reporte 6 a 12 meses'!$B$7),ROW(),"")</f>
        <v/>
      </c>
      <c r="AE88" s="14" t="str">
        <f>IF(AND($X88='Reporte 1 a 5 años'!$B$5,$Z88='Reporte 1 a 5 años'!$B$7),ROW(),"")</f>
        <v/>
      </c>
      <c r="AG88" s="14">
        <v>4600103434</v>
      </c>
      <c r="AH88" s="12" t="s">
        <v>146</v>
      </c>
      <c r="AI88" s="12" t="s">
        <v>6</v>
      </c>
      <c r="AJ88" s="14">
        <v>373</v>
      </c>
      <c r="AK88" s="12" t="s">
        <v>62</v>
      </c>
      <c r="AL88" s="14" t="str">
        <f>IF(AND($AG88=Resumen!$D$5,$AI88=Resumen!$D$7),ROW(),"")</f>
        <v/>
      </c>
      <c r="AM88" s="14" t="str">
        <f>IF(AND($AG88=Resumen!$D$39,$AI88=Resumen!$D$41),ROW(),"")</f>
        <v/>
      </c>
    </row>
    <row r="89" spans="1:39" ht="45" x14ac:dyDescent="0.25">
      <c r="A89" s="14" t="s">
        <v>190</v>
      </c>
      <c r="B89" s="14">
        <v>4600103547</v>
      </c>
      <c r="C89" s="12" t="s">
        <v>188</v>
      </c>
      <c r="D89" s="12" t="s">
        <v>16</v>
      </c>
      <c r="E89" s="14">
        <v>1691</v>
      </c>
      <c r="F89" s="12" t="s">
        <v>191</v>
      </c>
      <c r="G89" s="14" t="s">
        <v>200</v>
      </c>
      <c r="H89" s="14" t="s">
        <v>200</v>
      </c>
      <c r="J89" s="13"/>
      <c r="K89" s="13"/>
      <c r="L89" s="13"/>
      <c r="M89" s="13"/>
      <c r="W89" s="11">
        <f t="shared" si="1"/>
        <v>12</v>
      </c>
      <c r="X89" s="14">
        <v>4600103396</v>
      </c>
      <c r="Y89" s="12" t="s">
        <v>138</v>
      </c>
      <c r="Z89" s="12" t="s">
        <v>6</v>
      </c>
      <c r="AA89" s="14">
        <v>416</v>
      </c>
      <c r="AB89" s="12" t="s">
        <v>26</v>
      </c>
      <c r="AC89" s="14" t="s">
        <v>116</v>
      </c>
      <c r="AD89" s="14" t="str">
        <f>IF(AND($X89='Reporte 6 a 12 meses'!$B$5,$Z89='Reporte 6 a 12 meses'!$B$7),ROW(),"")</f>
        <v/>
      </c>
      <c r="AE89" s="14" t="str">
        <f>IF(AND($X89='Reporte 1 a 5 años'!$B$5,$Z89='Reporte 1 a 5 años'!$B$7),ROW(),"")</f>
        <v/>
      </c>
      <c r="AG89" s="14">
        <v>4600103434</v>
      </c>
      <c r="AH89" s="12" t="s">
        <v>146</v>
      </c>
      <c r="AI89" s="12" t="s">
        <v>16</v>
      </c>
      <c r="AJ89" s="14">
        <v>1115</v>
      </c>
      <c r="AK89" s="12" t="s">
        <v>20</v>
      </c>
      <c r="AL89" s="14" t="str">
        <f>IF(AND($AG89=Resumen!$D$5,$AI89=Resumen!$D$7),ROW(),"")</f>
        <v/>
      </c>
      <c r="AM89" s="14" t="str">
        <f>IF(AND($AG89=Resumen!$D$39,$AI89=Resumen!$D$41),ROW(),"")</f>
        <v/>
      </c>
    </row>
    <row r="90" spans="1:39" ht="30" x14ac:dyDescent="0.25">
      <c r="A90" s="14" t="s">
        <v>190</v>
      </c>
      <c r="B90" s="14">
        <v>4600103414</v>
      </c>
      <c r="C90" s="12" t="s">
        <v>141</v>
      </c>
      <c r="D90" s="12" t="s">
        <v>6</v>
      </c>
      <c r="E90" s="14">
        <v>251</v>
      </c>
      <c r="F90" s="12" t="s">
        <v>192</v>
      </c>
      <c r="G90" s="14" t="s">
        <v>202</v>
      </c>
      <c r="H90" s="14" t="s">
        <v>200</v>
      </c>
      <c r="J90" s="13"/>
      <c r="K90" s="13"/>
      <c r="L90" s="13"/>
      <c r="M90" s="13"/>
      <c r="W90" s="11">
        <f t="shared" si="1"/>
        <v>4</v>
      </c>
      <c r="X90" s="14">
        <v>4600103396</v>
      </c>
      <c r="Y90" s="12" t="s">
        <v>138</v>
      </c>
      <c r="Z90" s="12" t="s">
        <v>16</v>
      </c>
      <c r="AA90" s="14">
        <v>1593</v>
      </c>
      <c r="AB90" s="12" t="s">
        <v>70</v>
      </c>
      <c r="AC90" s="14" t="s">
        <v>168</v>
      </c>
      <c r="AD90" s="14" t="str">
        <f>IF(AND($X90='Reporte 6 a 12 meses'!$B$5,$Z90='Reporte 6 a 12 meses'!$B$7),ROW(),"")</f>
        <v/>
      </c>
      <c r="AE90" s="14" t="str">
        <f>IF(AND($X90='Reporte 1 a 5 años'!$B$5,$Z90='Reporte 1 a 5 años'!$B$7),ROW(),"")</f>
        <v/>
      </c>
      <c r="AG90" s="14">
        <v>4600103435</v>
      </c>
      <c r="AH90" s="12" t="s">
        <v>185</v>
      </c>
      <c r="AI90" s="12" t="s">
        <v>6</v>
      </c>
      <c r="AJ90" s="14">
        <v>144</v>
      </c>
      <c r="AK90" s="12" t="s">
        <v>65</v>
      </c>
      <c r="AL90" s="14" t="str">
        <f>IF(AND($AG90=Resumen!$D$5,$AI90=Resumen!$D$7),ROW(),"")</f>
        <v/>
      </c>
      <c r="AM90" s="14" t="str">
        <f>IF(AND($AG90=Resumen!$D$39,$AI90=Resumen!$D$41),ROW(),"")</f>
        <v/>
      </c>
    </row>
    <row r="91" spans="1:39" ht="30" x14ac:dyDescent="0.25">
      <c r="A91" s="14" t="s">
        <v>190</v>
      </c>
      <c r="B91" s="14">
        <v>4600103389</v>
      </c>
      <c r="C91" s="12" t="s">
        <v>147</v>
      </c>
      <c r="D91" s="12" t="s">
        <v>6</v>
      </c>
      <c r="E91" s="14">
        <v>1859</v>
      </c>
      <c r="F91" s="12" t="s">
        <v>193</v>
      </c>
      <c r="G91" s="14" t="s">
        <v>202</v>
      </c>
      <c r="H91" s="14" t="s">
        <v>200</v>
      </c>
      <c r="J91" s="13"/>
      <c r="K91" s="13"/>
      <c r="L91" s="13"/>
      <c r="M91" s="13"/>
      <c r="W91" s="11">
        <f t="shared" si="1"/>
        <v>4</v>
      </c>
      <c r="X91" s="14">
        <v>4600103396</v>
      </c>
      <c r="Y91" s="12" t="s">
        <v>138</v>
      </c>
      <c r="Z91" s="12" t="s">
        <v>16</v>
      </c>
      <c r="AA91" s="14">
        <v>1593</v>
      </c>
      <c r="AB91" s="12" t="s">
        <v>70</v>
      </c>
      <c r="AC91" s="14" t="s">
        <v>167</v>
      </c>
      <c r="AD91" s="14" t="str">
        <f>IF(AND($X91='Reporte 6 a 12 meses'!$B$5,$Z91='Reporte 6 a 12 meses'!$B$7),ROW(),"")</f>
        <v/>
      </c>
      <c r="AE91" s="14" t="str">
        <f>IF(AND($X91='Reporte 1 a 5 años'!$B$5,$Z91='Reporte 1 a 5 años'!$B$7),ROW(),"")</f>
        <v/>
      </c>
      <c r="AG91" s="14">
        <v>4600103438</v>
      </c>
      <c r="AH91" s="12" t="s">
        <v>151</v>
      </c>
      <c r="AI91" s="12" t="s">
        <v>6</v>
      </c>
      <c r="AJ91" s="14">
        <v>1266</v>
      </c>
      <c r="AK91" s="12" t="s">
        <v>198</v>
      </c>
      <c r="AL91" s="14" t="str">
        <f>IF(AND($AG91=Resumen!$D$5,$AI91=Resumen!$D$7),ROW(),"")</f>
        <v/>
      </c>
      <c r="AM91" s="14" t="str">
        <f>IF(AND($AG91=Resumen!$D$39,$AI91=Resumen!$D$41),ROW(),"")</f>
        <v/>
      </c>
    </row>
    <row r="92" spans="1:39" ht="30" x14ac:dyDescent="0.25">
      <c r="A92" s="14" t="s">
        <v>82</v>
      </c>
      <c r="B92" s="14">
        <v>4600103390</v>
      </c>
      <c r="C92" s="12" t="s">
        <v>194</v>
      </c>
      <c r="D92" s="12" t="s">
        <v>16</v>
      </c>
      <c r="E92" s="14">
        <v>602</v>
      </c>
      <c r="F92" s="12" t="s">
        <v>90</v>
      </c>
      <c r="G92" s="14" t="s">
        <v>200</v>
      </c>
      <c r="H92" s="14" t="s">
        <v>200</v>
      </c>
      <c r="J92" s="13"/>
      <c r="K92" s="13"/>
      <c r="L92" s="13"/>
      <c r="M92" s="13"/>
      <c r="W92" s="11">
        <f t="shared" si="1"/>
        <v>4</v>
      </c>
      <c r="X92" s="14">
        <v>4600103396</v>
      </c>
      <c r="Y92" s="12" t="s">
        <v>138</v>
      </c>
      <c r="Z92" s="12" t="s">
        <v>16</v>
      </c>
      <c r="AA92" s="14">
        <v>1593</v>
      </c>
      <c r="AB92" s="12" t="s">
        <v>70</v>
      </c>
      <c r="AC92" s="14" t="s">
        <v>166</v>
      </c>
      <c r="AD92" s="14" t="str">
        <f>IF(AND($X92='Reporte 6 a 12 meses'!$B$5,$Z92='Reporte 6 a 12 meses'!$B$7),ROW(),"")</f>
        <v/>
      </c>
      <c r="AE92" s="14" t="str">
        <f>IF(AND($X92='Reporte 1 a 5 años'!$B$5,$Z92='Reporte 1 a 5 años'!$B$7),ROW(),"")</f>
        <v/>
      </c>
      <c r="AG92" s="14">
        <v>4600103438</v>
      </c>
      <c r="AH92" s="12" t="s">
        <v>151</v>
      </c>
      <c r="AI92" s="12" t="s">
        <v>6</v>
      </c>
      <c r="AJ92" s="14">
        <v>491</v>
      </c>
      <c r="AK92" s="12" t="s">
        <v>63</v>
      </c>
      <c r="AL92" s="14" t="str">
        <f>IF(AND($AG92=Resumen!$D$5,$AI92=Resumen!$D$7),ROW(),"")</f>
        <v/>
      </c>
      <c r="AM92" s="14" t="str">
        <f>IF(AND($AG92=Resumen!$D$39,$AI92=Resumen!$D$41),ROW(),"")</f>
        <v/>
      </c>
    </row>
    <row r="93" spans="1:39" ht="45" x14ac:dyDescent="0.25">
      <c r="A93" s="14" t="s">
        <v>82</v>
      </c>
      <c r="B93" s="14">
        <v>4600103389</v>
      </c>
      <c r="C93" s="12" t="s">
        <v>147</v>
      </c>
      <c r="D93" s="12" t="s">
        <v>6</v>
      </c>
      <c r="E93" s="14">
        <v>1921</v>
      </c>
      <c r="F93" s="12" t="s">
        <v>84</v>
      </c>
      <c r="G93" s="14" t="s">
        <v>202</v>
      </c>
      <c r="H93" s="14" t="s">
        <v>200</v>
      </c>
      <c r="J93" s="13"/>
      <c r="K93" s="13"/>
      <c r="L93" s="13"/>
      <c r="M93" s="13"/>
      <c r="W93" s="11">
        <f t="shared" si="1"/>
        <v>4</v>
      </c>
      <c r="X93" s="14">
        <v>4600103396</v>
      </c>
      <c r="Y93" s="12" t="s">
        <v>138</v>
      </c>
      <c r="Z93" s="12" t="s">
        <v>16</v>
      </c>
      <c r="AA93" s="14">
        <v>1593</v>
      </c>
      <c r="AB93" s="12" t="s">
        <v>70</v>
      </c>
      <c r="AC93" s="14" t="s">
        <v>116</v>
      </c>
      <c r="AD93" s="14" t="str">
        <f>IF(AND($X93='Reporte 6 a 12 meses'!$B$5,$Z93='Reporte 6 a 12 meses'!$B$7),ROW(),"")</f>
        <v/>
      </c>
      <c r="AE93" s="14" t="str">
        <f>IF(AND($X93='Reporte 1 a 5 años'!$B$5,$Z93='Reporte 1 a 5 años'!$B$7),ROW(),"")</f>
        <v/>
      </c>
      <c r="AG93" s="14">
        <v>4600103438</v>
      </c>
      <c r="AH93" s="12" t="s">
        <v>151</v>
      </c>
      <c r="AI93" s="12" t="s">
        <v>6</v>
      </c>
      <c r="AJ93" s="14">
        <v>127</v>
      </c>
      <c r="AK93" s="12" t="s">
        <v>13</v>
      </c>
      <c r="AL93" s="14" t="str">
        <f>IF(AND($AG93=Resumen!$D$5,$AI93=Resumen!$D$7),ROW(),"")</f>
        <v/>
      </c>
      <c r="AM93" s="14" t="str">
        <f>IF(AND($AG93=Resumen!$D$39,$AI93=Resumen!$D$41),ROW(),"")</f>
        <v/>
      </c>
    </row>
    <row r="94" spans="1:39" ht="30" x14ac:dyDescent="0.25">
      <c r="A94" s="14" t="s">
        <v>82</v>
      </c>
      <c r="B94" s="14">
        <v>4600103389</v>
      </c>
      <c r="C94" s="12" t="s">
        <v>147</v>
      </c>
      <c r="D94" s="12" t="s">
        <v>6</v>
      </c>
      <c r="E94" s="14">
        <v>667</v>
      </c>
      <c r="F94" s="12" t="s">
        <v>87</v>
      </c>
      <c r="G94" s="14" t="s">
        <v>200</v>
      </c>
      <c r="H94" s="14" t="s">
        <v>200</v>
      </c>
      <c r="J94" s="13"/>
      <c r="K94" s="13"/>
      <c r="L94" s="13"/>
      <c r="M94" s="13"/>
      <c r="W94" s="11">
        <f t="shared" si="1"/>
        <v>32</v>
      </c>
      <c r="X94" s="14">
        <v>4600103397</v>
      </c>
      <c r="Y94" s="12" t="s">
        <v>139</v>
      </c>
      <c r="Z94" s="12" t="s">
        <v>6</v>
      </c>
      <c r="AA94" s="14">
        <v>1397</v>
      </c>
      <c r="AB94" s="12" t="s">
        <v>37</v>
      </c>
      <c r="AC94" s="14" t="s">
        <v>168</v>
      </c>
      <c r="AD94" s="14" t="str">
        <f>IF(AND($X94='Reporte 6 a 12 meses'!$B$5,$Z94='Reporte 6 a 12 meses'!$B$7),ROW(),"")</f>
        <v/>
      </c>
      <c r="AE94" s="14" t="str">
        <f>IF(AND($X94='Reporte 1 a 5 años'!$B$5,$Z94='Reporte 1 a 5 años'!$B$7),ROW(),"")</f>
        <v/>
      </c>
      <c r="AG94" s="14">
        <v>4600103438</v>
      </c>
      <c r="AH94" s="12" t="s">
        <v>151</v>
      </c>
      <c r="AI94" s="12" t="s">
        <v>6</v>
      </c>
      <c r="AJ94" s="14">
        <v>1700</v>
      </c>
      <c r="AK94" s="12" t="s">
        <v>76</v>
      </c>
      <c r="AL94" s="14" t="str">
        <f>IF(AND($AG94=Resumen!$D$5,$AI94=Resumen!$D$7),ROW(),"")</f>
        <v/>
      </c>
      <c r="AM94" s="14" t="str">
        <f>IF(AND($AG94=Resumen!$D$39,$AI94=Resumen!$D$41),ROW(),"")</f>
        <v/>
      </c>
    </row>
    <row r="95" spans="1:39" ht="30" x14ac:dyDescent="0.25">
      <c r="A95" s="14" t="s">
        <v>82</v>
      </c>
      <c r="B95" s="14">
        <v>4600103389</v>
      </c>
      <c r="C95" s="12" t="s">
        <v>147</v>
      </c>
      <c r="D95" s="12" t="s">
        <v>6</v>
      </c>
      <c r="E95" s="14">
        <v>1485</v>
      </c>
      <c r="F95" s="12" t="s">
        <v>83</v>
      </c>
      <c r="G95" s="14" t="s">
        <v>202</v>
      </c>
      <c r="H95" s="14" t="s">
        <v>200</v>
      </c>
      <c r="J95" s="13"/>
      <c r="K95" s="13"/>
      <c r="L95" s="13"/>
      <c r="M95" s="13"/>
      <c r="W95" s="11">
        <f t="shared" si="1"/>
        <v>32</v>
      </c>
      <c r="X95" s="14">
        <v>4600103397</v>
      </c>
      <c r="Y95" s="12" t="s">
        <v>139</v>
      </c>
      <c r="Z95" s="12" t="s">
        <v>6</v>
      </c>
      <c r="AA95" s="14">
        <v>1397</v>
      </c>
      <c r="AB95" s="12" t="s">
        <v>37</v>
      </c>
      <c r="AC95" s="14" t="s">
        <v>167</v>
      </c>
      <c r="AD95" s="14" t="str">
        <f>IF(AND($X95='Reporte 6 a 12 meses'!$B$5,$Z95='Reporte 6 a 12 meses'!$B$7),ROW(),"")</f>
        <v/>
      </c>
      <c r="AE95" s="14" t="str">
        <f>IF(AND($X95='Reporte 1 a 5 años'!$B$5,$Z95='Reporte 1 a 5 años'!$B$7),ROW(),"")</f>
        <v/>
      </c>
      <c r="AG95" s="14">
        <v>4600103438</v>
      </c>
      <c r="AH95" s="12" t="s">
        <v>151</v>
      </c>
      <c r="AI95" s="12" t="s">
        <v>6</v>
      </c>
      <c r="AJ95" s="14">
        <v>1291</v>
      </c>
      <c r="AK95" s="12" t="s">
        <v>64</v>
      </c>
      <c r="AL95" s="14" t="str">
        <f>IF(AND($AG95=Resumen!$D$5,$AI95=Resumen!$D$7),ROW(),"")</f>
        <v/>
      </c>
      <c r="AM95" s="14" t="str">
        <f>IF(AND($AG95=Resumen!$D$39,$AI95=Resumen!$D$41),ROW(),"")</f>
        <v/>
      </c>
    </row>
    <row r="96" spans="1:39" ht="30" x14ac:dyDescent="0.25">
      <c r="A96" s="14" t="s">
        <v>82</v>
      </c>
      <c r="B96" s="14">
        <v>4600103389</v>
      </c>
      <c r="C96" s="12" t="s">
        <v>147</v>
      </c>
      <c r="D96" s="12" t="s">
        <v>6</v>
      </c>
      <c r="E96" s="14">
        <v>1920</v>
      </c>
      <c r="F96" s="12" t="s">
        <v>86</v>
      </c>
      <c r="G96" s="14" t="s">
        <v>202</v>
      </c>
      <c r="H96" s="14" t="s">
        <v>200</v>
      </c>
      <c r="J96" s="13"/>
      <c r="K96" s="13"/>
      <c r="L96" s="13"/>
      <c r="M96" s="13"/>
      <c r="W96" s="11">
        <f t="shared" si="1"/>
        <v>32</v>
      </c>
      <c r="X96" s="14">
        <v>4600103397</v>
      </c>
      <c r="Y96" s="12" t="s">
        <v>139</v>
      </c>
      <c r="Z96" s="12" t="s">
        <v>6</v>
      </c>
      <c r="AA96" s="14">
        <v>1397</v>
      </c>
      <c r="AB96" s="12" t="s">
        <v>37</v>
      </c>
      <c r="AC96" s="14" t="s">
        <v>166</v>
      </c>
      <c r="AD96" s="14" t="str">
        <f>IF(AND($X96='Reporte 6 a 12 meses'!$B$5,$Z96='Reporte 6 a 12 meses'!$B$7),ROW(),"")</f>
        <v/>
      </c>
      <c r="AE96" s="14" t="str">
        <f>IF(AND($X96='Reporte 1 a 5 años'!$B$5,$Z96='Reporte 1 a 5 años'!$B$7),ROW(),"")</f>
        <v/>
      </c>
      <c r="AG96" s="14">
        <v>4600103442</v>
      </c>
      <c r="AH96" s="12" t="s">
        <v>142</v>
      </c>
      <c r="AI96" s="12" t="s">
        <v>6</v>
      </c>
      <c r="AJ96" s="14">
        <v>512</v>
      </c>
      <c r="AK96" s="12" t="s">
        <v>35</v>
      </c>
      <c r="AL96" s="14" t="str">
        <f>IF(AND($AG96=Resumen!$D$5,$AI96=Resumen!$D$7),ROW(),"")</f>
        <v/>
      </c>
      <c r="AM96" s="14" t="str">
        <f>IF(AND($AG96=Resumen!$D$39,$AI96=Resumen!$D$41),ROW(),"")</f>
        <v/>
      </c>
    </row>
    <row r="97" spans="1:39" ht="45" x14ac:dyDescent="0.25">
      <c r="A97" s="14" t="s">
        <v>82</v>
      </c>
      <c r="B97" s="14">
        <v>4600103389</v>
      </c>
      <c r="C97" s="12" t="s">
        <v>147</v>
      </c>
      <c r="D97" s="12" t="s">
        <v>6</v>
      </c>
      <c r="E97" s="14">
        <v>1946</v>
      </c>
      <c r="F97" s="12" t="s">
        <v>195</v>
      </c>
      <c r="G97" s="14" t="s">
        <v>202</v>
      </c>
      <c r="H97" s="14" t="s">
        <v>200</v>
      </c>
      <c r="W97" s="11">
        <f t="shared" si="1"/>
        <v>32</v>
      </c>
      <c r="X97" s="14">
        <v>4600103397</v>
      </c>
      <c r="Y97" s="12" t="s">
        <v>139</v>
      </c>
      <c r="Z97" s="12" t="s">
        <v>6</v>
      </c>
      <c r="AA97" s="14">
        <v>1397</v>
      </c>
      <c r="AB97" s="12" t="s">
        <v>37</v>
      </c>
      <c r="AC97" s="14" t="s">
        <v>116</v>
      </c>
      <c r="AD97" s="14" t="str">
        <f>IF(AND($X97='Reporte 6 a 12 meses'!$B$5,$Z97='Reporte 6 a 12 meses'!$B$7),ROW(),"")</f>
        <v/>
      </c>
      <c r="AE97" s="14" t="str">
        <f>IF(AND($X97='Reporte 1 a 5 años'!$B$5,$Z97='Reporte 1 a 5 años'!$B$7),ROW(),"")</f>
        <v/>
      </c>
      <c r="AG97" s="14">
        <v>4600103442</v>
      </c>
      <c r="AH97" s="12" t="s">
        <v>142</v>
      </c>
      <c r="AI97" s="12" t="s">
        <v>6</v>
      </c>
      <c r="AJ97" s="14">
        <v>517</v>
      </c>
      <c r="AK97" s="12" t="s">
        <v>171</v>
      </c>
      <c r="AL97" s="14" t="str">
        <f>IF(AND($AG97=Resumen!$D$5,$AI97=Resumen!$D$7),ROW(),"")</f>
        <v/>
      </c>
      <c r="AM97" s="14" t="str">
        <f>IF(AND($AG97=Resumen!$D$39,$AI97=Resumen!$D$41),ROW(),"")</f>
        <v/>
      </c>
    </row>
    <row r="98" spans="1:39" ht="30" x14ac:dyDescent="0.25">
      <c r="A98" s="14" t="s">
        <v>82</v>
      </c>
      <c r="B98" s="14">
        <v>4600103389</v>
      </c>
      <c r="C98" s="12" t="s">
        <v>147</v>
      </c>
      <c r="D98" s="12" t="s">
        <v>6</v>
      </c>
      <c r="E98" s="14">
        <v>647</v>
      </c>
      <c r="F98" s="12" t="s">
        <v>85</v>
      </c>
      <c r="G98" s="14" t="s">
        <v>202</v>
      </c>
      <c r="H98" s="14" t="s">
        <v>200</v>
      </c>
      <c r="W98" s="11">
        <f t="shared" si="1"/>
        <v>32</v>
      </c>
      <c r="X98" s="14">
        <v>4600103397</v>
      </c>
      <c r="Y98" s="12" t="s">
        <v>139</v>
      </c>
      <c r="Z98" s="12" t="s">
        <v>6</v>
      </c>
      <c r="AA98" s="14">
        <v>645</v>
      </c>
      <c r="AB98" s="12" t="s">
        <v>38</v>
      </c>
      <c r="AC98" s="14" t="s">
        <v>168</v>
      </c>
      <c r="AD98" s="14" t="str">
        <f>IF(AND($X98='Reporte 6 a 12 meses'!$B$5,$Z98='Reporte 6 a 12 meses'!$B$7),ROW(),"")</f>
        <v/>
      </c>
      <c r="AE98" s="14" t="str">
        <f>IF(AND($X98='Reporte 1 a 5 años'!$B$5,$Z98='Reporte 1 a 5 años'!$B$7),ROW(),"")</f>
        <v/>
      </c>
      <c r="AG98" s="14">
        <v>4600103442</v>
      </c>
      <c r="AH98" s="12" t="s">
        <v>142</v>
      </c>
      <c r="AI98" s="12" t="s">
        <v>16</v>
      </c>
      <c r="AJ98" s="14">
        <v>718</v>
      </c>
      <c r="AK98" s="12" t="s">
        <v>72</v>
      </c>
      <c r="AL98" s="14" t="str">
        <f>IF(AND($AG98=Resumen!$D$5,$AI98=Resumen!$D$7),ROW(),"")</f>
        <v/>
      </c>
      <c r="AM98" s="14" t="str">
        <f>IF(AND($AG98=Resumen!$D$39,$AI98=Resumen!$D$41),ROW(),"")</f>
        <v/>
      </c>
    </row>
    <row r="99" spans="1:39" ht="30" x14ac:dyDescent="0.25">
      <c r="A99" s="14" t="s">
        <v>82</v>
      </c>
      <c r="B99" s="14">
        <v>4600103389</v>
      </c>
      <c r="C99" s="12" t="s">
        <v>147</v>
      </c>
      <c r="D99" s="12" t="s">
        <v>6</v>
      </c>
      <c r="E99" s="14">
        <v>1942</v>
      </c>
      <c r="F99" s="12" t="s">
        <v>196</v>
      </c>
      <c r="G99" s="14" t="s">
        <v>202</v>
      </c>
      <c r="H99" s="14" t="s">
        <v>200</v>
      </c>
      <c r="W99" s="11">
        <f t="shared" si="1"/>
        <v>32</v>
      </c>
      <c r="X99" s="14">
        <v>4600103397</v>
      </c>
      <c r="Y99" s="12" t="s">
        <v>139</v>
      </c>
      <c r="Z99" s="12" t="s">
        <v>6</v>
      </c>
      <c r="AA99" s="14">
        <v>645</v>
      </c>
      <c r="AB99" s="12" t="s">
        <v>38</v>
      </c>
      <c r="AC99" s="14" t="s">
        <v>167</v>
      </c>
      <c r="AD99" s="14" t="str">
        <f>IF(AND($X99='Reporte 6 a 12 meses'!$B$5,$Z99='Reporte 6 a 12 meses'!$B$7),ROW(),"")</f>
        <v/>
      </c>
      <c r="AE99" s="14" t="str">
        <f>IF(AND($X99='Reporte 1 a 5 años'!$B$5,$Z99='Reporte 1 a 5 años'!$B$7),ROW(),"")</f>
        <v/>
      </c>
      <c r="AG99" s="14">
        <v>4600103547</v>
      </c>
      <c r="AH99" s="12" t="s">
        <v>188</v>
      </c>
      <c r="AI99" s="12" t="s">
        <v>16</v>
      </c>
      <c r="AJ99" s="14">
        <v>723</v>
      </c>
      <c r="AK99" s="12" t="s">
        <v>71</v>
      </c>
      <c r="AL99" s="14" t="str">
        <f>IF(AND($AG99=Resumen!$D$5,$AI99=Resumen!$D$7),ROW(),"")</f>
        <v/>
      </c>
      <c r="AM99" s="14" t="str">
        <f>IF(AND($AG99=Resumen!$D$39,$AI99=Resumen!$D$41),ROW(),"")</f>
        <v/>
      </c>
    </row>
    <row r="100" spans="1:39" ht="30" x14ac:dyDescent="0.25">
      <c r="A100" s="14" t="s">
        <v>82</v>
      </c>
      <c r="B100" s="14">
        <v>4600103389</v>
      </c>
      <c r="C100" s="12" t="s">
        <v>147</v>
      </c>
      <c r="D100" s="12" t="s">
        <v>6</v>
      </c>
      <c r="E100" s="14">
        <v>1274</v>
      </c>
      <c r="F100" s="12" t="s">
        <v>88</v>
      </c>
      <c r="G100" s="14" t="s">
        <v>202</v>
      </c>
      <c r="H100" s="14" t="s">
        <v>200</v>
      </c>
      <c r="W100" s="11">
        <f t="shared" si="1"/>
        <v>32</v>
      </c>
      <c r="X100" s="14">
        <v>4600103397</v>
      </c>
      <c r="Y100" s="12" t="s">
        <v>139</v>
      </c>
      <c r="Z100" s="12" t="s">
        <v>6</v>
      </c>
      <c r="AA100" s="14">
        <v>645</v>
      </c>
      <c r="AB100" s="12" t="s">
        <v>38</v>
      </c>
      <c r="AC100" s="14" t="s">
        <v>166</v>
      </c>
      <c r="AD100" s="14" t="str">
        <f>IF(AND($X100='Reporte 6 a 12 meses'!$B$5,$Z100='Reporte 6 a 12 meses'!$B$7),ROW(),"")</f>
        <v/>
      </c>
      <c r="AE100" s="14" t="str">
        <f>IF(AND($X100='Reporte 1 a 5 años'!$B$5,$Z100='Reporte 1 a 5 años'!$B$7),ROW(),"")</f>
        <v/>
      </c>
      <c r="AG100" s="14">
        <v>4600103547</v>
      </c>
      <c r="AH100" s="12" t="s">
        <v>188</v>
      </c>
      <c r="AI100" s="12" t="s">
        <v>16</v>
      </c>
      <c r="AJ100" s="14">
        <v>1691</v>
      </c>
      <c r="AK100" s="12" t="s">
        <v>191</v>
      </c>
      <c r="AL100" s="14" t="str">
        <f>IF(AND($AG100=Resumen!$D$5,$AI100=Resumen!$D$7),ROW(),"")</f>
        <v/>
      </c>
      <c r="AM100" s="14" t="str">
        <f>IF(AND($AG100=Resumen!$D$39,$AI100=Resumen!$D$41),ROW(),"")</f>
        <v/>
      </c>
    </row>
    <row r="101" spans="1:39" ht="45" x14ac:dyDescent="0.25">
      <c r="A101" s="14" t="s">
        <v>82</v>
      </c>
      <c r="B101" s="14">
        <v>4600103389</v>
      </c>
      <c r="C101" s="12" t="s">
        <v>147</v>
      </c>
      <c r="D101" s="12" t="s">
        <v>6</v>
      </c>
      <c r="E101" s="14">
        <v>1684</v>
      </c>
      <c r="F101" s="12" t="s">
        <v>89</v>
      </c>
      <c r="G101" s="14" t="s">
        <v>202</v>
      </c>
      <c r="H101" s="14" t="s">
        <v>200</v>
      </c>
      <c r="W101" s="11">
        <f t="shared" si="1"/>
        <v>32</v>
      </c>
      <c r="X101" s="14">
        <v>4600103397</v>
      </c>
      <c r="Y101" s="12" t="s">
        <v>139</v>
      </c>
      <c r="Z101" s="12" t="s">
        <v>6</v>
      </c>
      <c r="AA101" s="14">
        <v>645</v>
      </c>
      <c r="AB101" s="12" t="s">
        <v>38</v>
      </c>
      <c r="AC101" s="14" t="s">
        <v>116</v>
      </c>
      <c r="AD101" s="14" t="str">
        <f>IF(AND($X101='Reporte 6 a 12 meses'!$B$5,$Z101='Reporte 6 a 12 meses'!$B$7),ROW(),"")</f>
        <v/>
      </c>
      <c r="AE101" s="14" t="str">
        <f>IF(AND($X101='Reporte 1 a 5 años'!$B$5,$Z101='Reporte 1 a 5 años'!$B$7),ROW(),"")</f>
        <v/>
      </c>
      <c r="AG101" s="13"/>
      <c r="AH101" s="13"/>
      <c r="AI101" s="13"/>
      <c r="AJ101" s="13"/>
      <c r="AK101" s="13"/>
    </row>
    <row r="102" spans="1:39" ht="30" x14ac:dyDescent="0.25">
      <c r="A102" s="14" t="s">
        <v>82</v>
      </c>
      <c r="B102" s="14">
        <v>4600103389</v>
      </c>
      <c r="C102" s="12" t="s">
        <v>147</v>
      </c>
      <c r="D102" s="12" t="s">
        <v>6</v>
      </c>
      <c r="E102" s="14">
        <v>1873</v>
      </c>
      <c r="F102" s="12" t="s">
        <v>91</v>
      </c>
      <c r="G102" s="14" t="s">
        <v>202</v>
      </c>
      <c r="H102" s="14" t="s">
        <v>200</v>
      </c>
      <c r="W102" s="11">
        <f t="shared" si="1"/>
        <v>32</v>
      </c>
      <c r="X102" s="14">
        <v>4600103397</v>
      </c>
      <c r="Y102" s="12" t="s">
        <v>139</v>
      </c>
      <c r="Z102" s="12" t="s">
        <v>6</v>
      </c>
      <c r="AA102" s="14">
        <v>489</v>
      </c>
      <c r="AB102" s="12" t="s">
        <v>21</v>
      </c>
      <c r="AC102" s="14" t="s">
        <v>168</v>
      </c>
      <c r="AD102" s="14" t="str">
        <f>IF(AND($X102='Reporte 6 a 12 meses'!$B$5,$Z102='Reporte 6 a 12 meses'!$B$7),ROW(),"")</f>
        <v/>
      </c>
      <c r="AE102" s="14" t="str">
        <f>IF(AND($X102='Reporte 1 a 5 años'!$B$5,$Z102='Reporte 1 a 5 años'!$B$7),ROW(),"")</f>
        <v/>
      </c>
      <c r="AG102" s="13"/>
      <c r="AH102" s="13"/>
      <c r="AI102" s="13"/>
      <c r="AJ102" s="13"/>
      <c r="AK102" s="13"/>
    </row>
    <row r="103" spans="1:39" ht="30" x14ac:dyDescent="0.25">
      <c r="A103" s="14" t="s">
        <v>197</v>
      </c>
      <c r="B103" s="14">
        <v>4600103438</v>
      </c>
      <c r="C103" s="12" t="s">
        <v>151</v>
      </c>
      <c r="D103" s="12" t="s">
        <v>6</v>
      </c>
      <c r="E103" s="14">
        <v>1266</v>
      </c>
      <c r="F103" s="12" t="s">
        <v>198</v>
      </c>
      <c r="G103" s="14" t="s">
        <v>202</v>
      </c>
      <c r="H103" s="14" t="s">
        <v>200</v>
      </c>
      <c r="W103" s="11">
        <f t="shared" si="1"/>
        <v>32</v>
      </c>
      <c r="X103" s="14">
        <v>4600103397</v>
      </c>
      <c r="Y103" s="12" t="s">
        <v>139</v>
      </c>
      <c r="Z103" s="12" t="s">
        <v>6</v>
      </c>
      <c r="AA103" s="14">
        <v>489</v>
      </c>
      <c r="AB103" s="12" t="s">
        <v>21</v>
      </c>
      <c r="AC103" s="14" t="s">
        <v>167</v>
      </c>
      <c r="AD103" s="14" t="str">
        <f>IF(AND($X103='Reporte 6 a 12 meses'!$B$5,$Z103='Reporte 6 a 12 meses'!$B$7),ROW(),"")</f>
        <v/>
      </c>
      <c r="AE103" s="14" t="str">
        <f>IF(AND($X103='Reporte 1 a 5 años'!$B$5,$Z103='Reporte 1 a 5 años'!$B$7),ROW(),"")</f>
        <v/>
      </c>
      <c r="AG103" s="13"/>
      <c r="AH103" s="13"/>
      <c r="AI103" s="13"/>
      <c r="AJ103" s="13"/>
      <c r="AK103" s="13"/>
    </row>
    <row r="104" spans="1:39" ht="30" x14ac:dyDescent="0.25">
      <c r="W104" s="11">
        <f t="shared" si="1"/>
        <v>32</v>
      </c>
      <c r="X104" s="14">
        <v>4600103397</v>
      </c>
      <c r="Y104" s="12" t="s">
        <v>139</v>
      </c>
      <c r="Z104" s="12" t="s">
        <v>6</v>
      </c>
      <c r="AA104" s="14">
        <v>489</v>
      </c>
      <c r="AB104" s="12" t="s">
        <v>21</v>
      </c>
      <c r="AC104" s="14" t="s">
        <v>166</v>
      </c>
      <c r="AD104" s="14" t="str">
        <f>IF(AND($X104='Reporte 6 a 12 meses'!$B$5,$Z104='Reporte 6 a 12 meses'!$B$7),ROW(),"")</f>
        <v/>
      </c>
      <c r="AE104" s="14" t="str">
        <f>IF(AND($X104='Reporte 1 a 5 años'!$B$5,$Z104='Reporte 1 a 5 años'!$B$7),ROW(),"")</f>
        <v/>
      </c>
      <c r="AG104" s="13"/>
      <c r="AH104" s="13"/>
      <c r="AI104" s="13"/>
      <c r="AJ104" s="13"/>
      <c r="AK104" s="13"/>
    </row>
    <row r="105" spans="1:39" ht="45" x14ac:dyDescent="0.25">
      <c r="W105" s="11">
        <f t="shared" si="1"/>
        <v>32</v>
      </c>
      <c r="X105" s="14">
        <v>4600103397</v>
      </c>
      <c r="Y105" s="12" t="s">
        <v>139</v>
      </c>
      <c r="Z105" s="12" t="s">
        <v>6</v>
      </c>
      <c r="AA105" s="14">
        <v>489</v>
      </c>
      <c r="AB105" s="12" t="s">
        <v>21</v>
      </c>
      <c r="AC105" s="14" t="s">
        <v>116</v>
      </c>
      <c r="AD105" s="14" t="str">
        <f>IF(AND($X105='Reporte 6 a 12 meses'!$B$5,$Z105='Reporte 6 a 12 meses'!$B$7),ROW(),"")</f>
        <v/>
      </c>
      <c r="AE105" s="14" t="str">
        <f>IF(AND($X105='Reporte 1 a 5 años'!$B$5,$Z105='Reporte 1 a 5 años'!$B$7),ROW(),"")</f>
        <v/>
      </c>
      <c r="AG105" s="13"/>
      <c r="AH105" s="13"/>
      <c r="AI105" s="13"/>
      <c r="AJ105" s="13"/>
      <c r="AK105" s="13"/>
    </row>
    <row r="106" spans="1:39" ht="30" x14ac:dyDescent="0.25">
      <c r="W106" s="11">
        <f t="shared" si="1"/>
        <v>32</v>
      </c>
      <c r="X106" s="14">
        <v>4600103397</v>
      </c>
      <c r="Y106" s="12" t="s">
        <v>139</v>
      </c>
      <c r="Z106" s="12" t="s">
        <v>6</v>
      </c>
      <c r="AA106" s="14">
        <v>365</v>
      </c>
      <c r="AB106" s="12" t="s">
        <v>9</v>
      </c>
      <c r="AC106" s="14" t="s">
        <v>168</v>
      </c>
      <c r="AD106" s="14" t="str">
        <f>IF(AND($X106='Reporte 6 a 12 meses'!$B$5,$Z106='Reporte 6 a 12 meses'!$B$7),ROW(),"")</f>
        <v/>
      </c>
      <c r="AE106" s="14" t="str">
        <f>IF(AND($X106='Reporte 1 a 5 años'!$B$5,$Z106='Reporte 1 a 5 años'!$B$7),ROW(),"")</f>
        <v/>
      </c>
      <c r="AG106" s="13"/>
      <c r="AH106" s="13"/>
      <c r="AI106" s="13"/>
      <c r="AJ106" s="13"/>
      <c r="AK106" s="13"/>
    </row>
    <row r="107" spans="1:39" ht="30" x14ac:dyDescent="0.25">
      <c r="W107" s="11">
        <f t="shared" si="1"/>
        <v>32</v>
      </c>
      <c r="X107" s="14">
        <v>4600103397</v>
      </c>
      <c r="Y107" s="12" t="s">
        <v>139</v>
      </c>
      <c r="Z107" s="12" t="s">
        <v>6</v>
      </c>
      <c r="AA107" s="14">
        <v>365</v>
      </c>
      <c r="AB107" s="12" t="s">
        <v>9</v>
      </c>
      <c r="AC107" s="14" t="s">
        <v>167</v>
      </c>
      <c r="AD107" s="14" t="str">
        <f>IF(AND($X107='Reporte 6 a 12 meses'!$B$5,$Z107='Reporte 6 a 12 meses'!$B$7),ROW(),"")</f>
        <v/>
      </c>
      <c r="AE107" s="14" t="str">
        <f>IF(AND($X107='Reporte 1 a 5 años'!$B$5,$Z107='Reporte 1 a 5 años'!$B$7),ROW(),"")</f>
        <v/>
      </c>
      <c r="AG107" s="13"/>
      <c r="AH107" s="13"/>
      <c r="AI107" s="13"/>
      <c r="AJ107" s="13"/>
      <c r="AK107" s="13"/>
    </row>
    <row r="108" spans="1:39" ht="30" x14ac:dyDescent="0.25">
      <c r="W108" s="11">
        <f t="shared" si="1"/>
        <v>32</v>
      </c>
      <c r="X108" s="14">
        <v>4600103397</v>
      </c>
      <c r="Y108" s="12" t="s">
        <v>139</v>
      </c>
      <c r="Z108" s="12" t="s">
        <v>6</v>
      </c>
      <c r="AA108" s="14">
        <v>365</v>
      </c>
      <c r="AB108" s="12" t="s">
        <v>9</v>
      </c>
      <c r="AC108" s="14" t="s">
        <v>166</v>
      </c>
      <c r="AD108" s="14" t="str">
        <f>IF(AND($X108='Reporte 6 a 12 meses'!$B$5,$Z108='Reporte 6 a 12 meses'!$B$7),ROW(),"")</f>
        <v/>
      </c>
      <c r="AE108" s="14" t="str">
        <f>IF(AND($X108='Reporte 1 a 5 años'!$B$5,$Z108='Reporte 1 a 5 años'!$B$7),ROW(),"")</f>
        <v/>
      </c>
      <c r="AG108" s="13"/>
      <c r="AH108" s="13"/>
      <c r="AI108" s="13"/>
      <c r="AJ108" s="13"/>
      <c r="AK108" s="13"/>
    </row>
    <row r="109" spans="1:39" ht="45" x14ac:dyDescent="0.25">
      <c r="W109" s="11">
        <f t="shared" si="1"/>
        <v>32</v>
      </c>
      <c r="X109" s="14">
        <v>4600103397</v>
      </c>
      <c r="Y109" s="12" t="s">
        <v>139</v>
      </c>
      <c r="Z109" s="12" t="s">
        <v>6</v>
      </c>
      <c r="AA109" s="14">
        <v>365</v>
      </c>
      <c r="AB109" s="12" t="s">
        <v>9</v>
      </c>
      <c r="AC109" s="14" t="s">
        <v>116</v>
      </c>
      <c r="AD109" s="14" t="str">
        <f>IF(AND($X109='Reporte 6 a 12 meses'!$B$5,$Z109='Reporte 6 a 12 meses'!$B$7),ROW(),"")</f>
        <v/>
      </c>
      <c r="AE109" s="14" t="str">
        <f>IF(AND($X109='Reporte 1 a 5 años'!$B$5,$Z109='Reporte 1 a 5 años'!$B$7),ROW(),"")</f>
        <v/>
      </c>
      <c r="AG109" s="13"/>
      <c r="AH109" s="13"/>
      <c r="AI109" s="13"/>
      <c r="AJ109" s="13"/>
      <c r="AK109" s="13"/>
    </row>
    <row r="110" spans="1:39" ht="30" x14ac:dyDescent="0.25">
      <c r="W110" s="11">
        <f t="shared" si="1"/>
        <v>32</v>
      </c>
      <c r="X110" s="14">
        <v>4600103397</v>
      </c>
      <c r="Y110" s="12" t="s">
        <v>139</v>
      </c>
      <c r="Z110" s="12" t="s">
        <v>6</v>
      </c>
      <c r="AA110" s="14">
        <v>1933</v>
      </c>
      <c r="AB110" s="12" t="s">
        <v>27</v>
      </c>
      <c r="AC110" s="14" t="s">
        <v>168</v>
      </c>
      <c r="AD110" s="14" t="str">
        <f>IF(AND($X110='Reporte 6 a 12 meses'!$B$5,$Z110='Reporte 6 a 12 meses'!$B$7),ROW(),"")</f>
        <v/>
      </c>
      <c r="AE110" s="14" t="str">
        <f>IF(AND($X110='Reporte 1 a 5 años'!$B$5,$Z110='Reporte 1 a 5 años'!$B$7),ROW(),"")</f>
        <v/>
      </c>
      <c r="AG110" s="13"/>
      <c r="AH110" s="13"/>
      <c r="AI110" s="13"/>
      <c r="AJ110" s="13"/>
      <c r="AK110" s="13"/>
    </row>
    <row r="111" spans="1:39" ht="30" x14ac:dyDescent="0.25">
      <c r="W111" s="11">
        <f t="shared" si="1"/>
        <v>32</v>
      </c>
      <c r="X111" s="14">
        <v>4600103397</v>
      </c>
      <c r="Y111" s="12" t="s">
        <v>139</v>
      </c>
      <c r="Z111" s="12" t="s">
        <v>6</v>
      </c>
      <c r="AA111" s="14">
        <v>1933</v>
      </c>
      <c r="AB111" s="12" t="s">
        <v>27</v>
      </c>
      <c r="AC111" s="14" t="s">
        <v>167</v>
      </c>
      <c r="AD111" s="14" t="str">
        <f>IF(AND($X111='Reporte 6 a 12 meses'!$B$5,$Z111='Reporte 6 a 12 meses'!$B$7),ROW(),"")</f>
        <v/>
      </c>
      <c r="AE111" s="14" t="str">
        <f>IF(AND($X111='Reporte 1 a 5 años'!$B$5,$Z111='Reporte 1 a 5 años'!$B$7),ROW(),"")</f>
        <v/>
      </c>
      <c r="AG111" s="13"/>
      <c r="AH111" s="13"/>
      <c r="AI111" s="13"/>
      <c r="AJ111" s="13"/>
      <c r="AK111" s="13"/>
    </row>
    <row r="112" spans="1:39" ht="30" x14ac:dyDescent="0.25">
      <c r="W112" s="11">
        <f t="shared" si="1"/>
        <v>32</v>
      </c>
      <c r="X112" s="14">
        <v>4600103397</v>
      </c>
      <c r="Y112" s="12" t="s">
        <v>139</v>
      </c>
      <c r="Z112" s="12" t="s">
        <v>6</v>
      </c>
      <c r="AA112" s="14">
        <v>1933</v>
      </c>
      <c r="AB112" s="12" t="s">
        <v>27</v>
      </c>
      <c r="AC112" s="14" t="s">
        <v>166</v>
      </c>
      <c r="AD112" s="14" t="str">
        <f>IF(AND($X112='Reporte 6 a 12 meses'!$B$5,$Z112='Reporte 6 a 12 meses'!$B$7),ROW(),"")</f>
        <v/>
      </c>
      <c r="AE112" s="14" t="str">
        <f>IF(AND($X112='Reporte 1 a 5 años'!$B$5,$Z112='Reporte 1 a 5 años'!$B$7),ROW(),"")</f>
        <v/>
      </c>
      <c r="AG112" s="13"/>
      <c r="AH112" s="13"/>
      <c r="AI112" s="13"/>
      <c r="AJ112" s="13"/>
      <c r="AK112" s="13"/>
    </row>
    <row r="113" spans="23:37" ht="45" x14ac:dyDescent="0.25">
      <c r="W113" s="11">
        <f t="shared" si="1"/>
        <v>32</v>
      </c>
      <c r="X113" s="14">
        <v>4600103397</v>
      </c>
      <c r="Y113" s="12" t="s">
        <v>139</v>
      </c>
      <c r="Z113" s="12" t="s">
        <v>6</v>
      </c>
      <c r="AA113" s="14">
        <v>1933</v>
      </c>
      <c r="AB113" s="12" t="s">
        <v>27</v>
      </c>
      <c r="AC113" s="14" t="s">
        <v>116</v>
      </c>
      <c r="AD113" s="14" t="str">
        <f>IF(AND($X113='Reporte 6 a 12 meses'!$B$5,$Z113='Reporte 6 a 12 meses'!$B$7),ROW(),"")</f>
        <v/>
      </c>
      <c r="AE113" s="14" t="str">
        <f>IF(AND($X113='Reporte 1 a 5 años'!$B$5,$Z113='Reporte 1 a 5 años'!$B$7),ROW(),"")</f>
        <v/>
      </c>
      <c r="AG113" s="13"/>
      <c r="AH113" s="13"/>
      <c r="AI113" s="13"/>
      <c r="AJ113" s="13"/>
      <c r="AK113" s="13"/>
    </row>
    <row r="114" spans="23:37" ht="30" x14ac:dyDescent="0.25">
      <c r="W114" s="11">
        <f t="shared" si="1"/>
        <v>32</v>
      </c>
      <c r="X114" s="14">
        <v>4600103397</v>
      </c>
      <c r="Y114" s="12" t="s">
        <v>139</v>
      </c>
      <c r="Z114" s="12" t="s">
        <v>6</v>
      </c>
      <c r="AA114" s="14">
        <v>390</v>
      </c>
      <c r="AB114" s="12" t="s">
        <v>28</v>
      </c>
      <c r="AC114" s="14" t="s">
        <v>168</v>
      </c>
      <c r="AD114" s="14" t="str">
        <f>IF(AND($X114='Reporte 6 a 12 meses'!$B$5,$Z114='Reporte 6 a 12 meses'!$B$7),ROW(),"")</f>
        <v/>
      </c>
      <c r="AE114" s="14" t="str">
        <f>IF(AND($X114='Reporte 1 a 5 años'!$B$5,$Z114='Reporte 1 a 5 años'!$B$7),ROW(),"")</f>
        <v/>
      </c>
      <c r="AG114" s="13"/>
      <c r="AH114" s="13"/>
      <c r="AI114" s="13"/>
      <c r="AJ114" s="13"/>
      <c r="AK114" s="13"/>
    </row>
    <row r="115" spans="23:37" ht="30" x14ac:dyDescent="0.25">
      <c r="W115" s="11">
        <f t="shared" si="1"/>
        <v>32</v>
      </c>
      <c r="X115" s="14">
        <v>4600103397</v>
      </c>
      <c r="Y115" s="12" t="s">
        <v>139</v>
      </c>
      <c r="Z115" s="12" t="s">
        <v>6</v>
      </c>
      <c r="AA115" s="14">
        <v>390</v>
      </c>
      <c r="AB115" s="12" t="s">
        <v>28</v>
      </c>
      <c r="AC115" s="14" t="s">
        <v>167</v>
      </c>
      <c r="AD115" s="14" t="str">
        <f>IF(AND($X115='Reporte 6 a 12 meses'!$B$5,$Z115='Reporte 6 a 12 meses'!$B$7),ROW(),"")</f>
        <v/>
      </c>
      <c r="AE115" s="14" t="str">
        <f>IF(AND($X115='Reporte 1 a 5 años'!$B$5,$Z115='Reporte 1 a 5 años'!$B$7),ROW(),"")</f>
        <v/>
      </c>
      <c r="AG115" s="13"/>
      <c r="AH115" s="13"/>
      <c r="AI115" s="13"/>
      <c r="AJ115" s="13"/>
      <c r="AK115" s="13"/>
    </row>
    <row r="116" spans="23:37" ht="30" x14ac:dyDescent="0.25">
      <c r="W116" s="11">
        <f t="shared" si="1"/>
        <v>32</v>
      </c>
      <c r="X116" s="14">
        <v>4600103397</v>
      </c>
      <c r="Y116" s="12" t="s">
        <v>139</v>
      </c>
      <c r="Z116" s="12" t="s">
        <v>6</v>
      </c>
      <c r="AA116" s="14">
        <v>390</v>
      </c>
      <c r="AB116" s="12" t="s">
        <v>28</v>
      </c>
      <c r="AC116" s="14" t="s">
        <v>166</v>
      </c>
      <c r="AD116" s="14" t="str">
        <f>IF(AND($X116='Reporte 6 a 12 meses'!$B$5,$Z116='Reporte 6 a 12 meses'!$B$7),ROW(),"")</f>
        <v/>
      </c>
      <c r="AE116" s="14" t="str">
        <f>IF(AND($X116='Reporte 1 a 5 años'!$B$5,$Z116='Reporte 1 a 5 años'!$B$7),ROW(),"")</f>
        <v/>
      </c>
      <c r="AG116" s="13"/>
      <c r="AH116" s="13"/>
      <c r="AI116" s="13"/>
      <c r="AJ116" s="13"/>
      <c r="AK116" s="13"/>
    </row>
    <row r="117" spans="23:37" ht="45" x14ac:dyDescent="0.25">
      <c r="W117" s="11">
        <f t="shared" si="1"/>
        <v>32</v>
      </c>
      <c r="X117" s="14">
        <v>4600103397</v>
      </c>
      <c r="Y117" s="12" t="s">
        <v>139</v>
      </c>
      <c r="Z117" s="12" t="s">
        <v>6</v>
      </c>
      <c r="AA117" s="14">
        <v>390</v>
      </c>
      <c r="AB117" s="12" t="s">
        <v>28</v>
      </c>
      <c r="AC117" s="14" t="s">
        <v>116</v>
      </c>
      <c r="AD117" s="14" t="str">
        <f>IF(AND($X117='Reporte 6 a 12 meses'!$B$5,$Z117='Reporte 6 a 12 meses'!$B$7),ROW(),"")</f>
        <v/>
      </c>
      <c r="AE117" s="14" t="str">
        <f>IF(AND($X117='Reporte 1 a 5 años'!$B$5,$Z117='Reporte 1 a 5 años'!$B$7),ROW(),"")</f>
        <v/>
      </c>
      <c r="AG117" s="13"/>
      <c r="AH117" s="13"/>
      <c r="AI117" s="13"/>
      <c r="AJ117" s="13"/>
      <c r="AK117" s="13"/>
    </row>
    <row r="118" spans="23:37" ht="30" x14ac:dyDescent="0.25">
      <c r="W118" s="11">
        <f t="shared" si="1"/>
        <v>32</v>
      </c>
      <c r="X118" s="14">
        <v>4600103397</v>
      </c>
      <c r="Y118" s="12" t="s">
        <v>139</v>
      </c>
      <c r="Z118" s="12" t="s">
        <v>6</v>
      </c>
      <c r="AA118" s="14">
        <v>157</v>
      </c>
      <c r="AB118" s="12" t="s">
        <v>22</v>
      </c>
      <c r="AC118" s="14" t="s">
        <v>168</v>
      </c>
      <c r="AD118" s="14" t="str">
        <f>IF(AND($X118='Reporte 6 a 12 meses'!$B$5,$Z118='Reporte 6 a 12 meses'!$B$7),ROW(),"")</f>
        <v/>
      </c>
      <c r="AE118" s="14" t="str">
        <f>IF(AND($X118='Reporte 1 a 5 años'!$B$5,$Z118='Reporte 1 a 5 años'!$B$7),ROW(),"")</f>
        <v/>
      </c>
      <c r="AG118" s="13"/>
      <c r="AH118" s="13"/>
      <c r="AI118" s="13"/>
      <c r="AJ118" s="13"/>
      <c r="AK118" s="13"/>
    </row>
    <row r="119" spans="23:37" ht="30" x14ac:dyDescent="0.25">
      <c r="W119" s="11">
        <f t="shared" si="1"/>
        <v>32</v>
      </c>
      <c r="X119" s="14">
        <v>4600103397</v>
      </c>
      <c r="Y119" s="12" t="s">
        <v>139</v>
      </c>
      <c r="Z119" s="12" t="s">
        <v>6</v>
      </c>
      <c r="AA119" s="14">
        <v>157</v>
      </c>
      <c r="AB119" s="12" t="s">
        <v>22</v>
      </c>
      <c r="AC119" s="14" t="s">
        <v>167</v>
      </c>
      <c r="AD119" s="14" t="str">
        <f>IF(AND($X119='Reporte 6 a 12 meses'!$B$5,$Z119='Reporte 6 a 12 meses'!$B$7),ROW(),"")</f>
        <v/>
      </c>
      <c r="AE119" s="14" t="str">
        <f>IF(AND($X119='Reporte 1 a 5 años'!$B$5,$Z119='Reporte 1 a 5 años'!$B$7),ROW(),"")</f>
        <v/>
      </c>
      <c r="AG119" s="13"/>
      <c r="AH119" s="13"/>
      <c r="AI119" s="13"/>
      <c r="AJ119" s="13"/>
      <c r="AK119" s="13"/>
    </row>
    <row r="120" spans="23:37" ht="30" x14ac:dyDescent="0.25">
      <c r="W120" s="11">
        <f t="shared" si="1"/>
        <v>32</v>
      </c>
      <c r="X120" s="14">
        <v>4600103397</v>
      </c>
      <c r="Y120" s="12" t="s">
        <v>139</v>
      </c>
      <c r="Z120" s="12" t="s">
        <v>6</v>
      </c>
      <c r="AA120" s="14">
        <v>157</v>
      </c>
      <c r="AB120" s="12" t="s">
        <v>22</v>
      </c>
      <c r="AC120" s="14" t="s">
        <v>166</v>
      </c>
      <c r="AD120" s="14" t="str">
        <f>IF(AND($X120='Reporte 6 a 12 meses'!$B$5,$Z120='Reporte 6 a 12 meses'!$B$7),ROW(),"")</f>
        <v/>
      </c>
      <c r="AE120" s="14" t="str">
        <f>IF(AND($X120='Reporte 1 a 5 años'!$B$5,$Z120='Reporte 1 a 5 años'!$B$7),ROW(),"")</f>
        <v/>
      </c>
      <c r="AG120" s="13"/>
      <c r="AH120" s="13"/>
      <c r="AI120" s="13"/>
      <c r="AJ120" s="13"/>
      <c r="AK120" s="13"/>
    </row>
    <row r="121" spans="23:37" ht="45" x14ac:dyDescent="0.25">
      <c r="W121" s="11">
        <f t="shared" si="1"/>
        <v>32</v>
      </c>
      <c r="X121" s="14">
        <v>4600103397</v>
      </c>
      <c r="Y121" s="12" t="s">
        <v>139</v>
      </c>
      <c r="Z121" s="12" t="s">
        <v>6</v>
      </c>
      <c r="AA121" s="14">
        <v>157</v>
      </c>
      <c r="AB121" s="12" t="s">
        <v>22</v>
      </c>
      <c r="AC121" s="14" t="s">
        <v>116</v>
      </c>
      <c r="AD121" s="14" t="str">
        <f>IF(AND($X121='Reporte 6 a 12 meses'!$B$5,$Z121='Reporte 6 a 12 meses'!$B$7),ROW(),"")</f>
        <v/>
      </c>
      <c r="AE121" s="14" t="str">
        <f>IF(AND($X121='Reporte 1 a 5 años'!$B$5,$Z121='Reporte 1 a 5 años'!$B$7),ROW(),"")</f>
        <v/>
      </c>
      <c r="AG121" s="13"/>
      <c r="AH121" s="13"/>
      <c r="AI121" s="13"/>
      <c r="AJ121" s="13"/>
      <c r="AK121" s="13"/>
    </row>
    <row r="122" spans="23:37" ht="30" x14ac:dyDescent="0.25">
      <c r="W122" s="11">
        <f t="shared" si="1"/>
        <v>32</v>
      </c>
      <c r="X122" s="14">
        <v>4600103397</v>
      </c>
      <c r="Y122" s="12" t="s">
        <v>139</v>
      </c>
      <c r="Z122" s="12" t="s">
        <v>6</v>
      </c>
      <c r="AA122" s="14">
        <v>31</v>
      </c>
      <c r="AB122" s="12" t="s">
        <v>7</v>
      </c>
      <c r="AC122" s="14" t="s">
        <v>168</v>
      </c>
      <c r="AD122" s="14" t="str">
        <f>IF(AND($X122='Reporte 6 a 12 meses'!$B$5,$Z122='Reporte 6 a 12 meses'!$B$7),ROW(),"")</f>
        <v/>
      </c>
      <c r="AE122" s="14" t="str">
        <f>IF(AND($X122='Reporte 1 a 5 años'!$B$5,$Z122='Reporte 1 a 5 años'!$B$7),ROW(),"")</f>
        <v/>
      </c>
      <c r="AG122" s="13"/>
      <c r="AH122" s="13"/>
      <c r="AI122" s="13"/>
      <c r="AJ122" s="13"/>
      <c r="AK122" s="13"/>
    </row>
    <row r="123" spans="23:37" ht="30" x14ac:dyDescent="0.25">
      <c r="W123" s="11">
        <f t="shared" si="1"/>
        <v>32</v>
      </c>
      <c r="X123" s="14">
        <v>4600103397</v>
      </c>
      <c r="Y123" s="12" t="s">
        <v>139</v>
      </c>
      <c r="Z123" s="12" t="s">
        <v>6</v>
      </c>
      <c r="AA123" s="14">
        <v>31</v>
      </c>
      <c r="AB123" s="12" t="s">
        <v>7</v>
      </c>
      <c r="AC123" s="14" t="s">
        <v>167</v>
      </c>
      <c r="AD123" s="14" t="str">
        <f>IF(AND($X123='Reporte 6 a 12 meses'!$B$5,$Z123='Reporte 6 a 12 meses'!$B$7),ROW(),"")</f>
        <v/>
      </c>
      <c r="AE123" s="14" t="str">
        <f>IF(AND($X123='Reporte 1 a 5 años'!$B$5,$Z123='Reporte 1 a 5 años'!$B$7),ROW(),"")</f>
        <v/>
      </c>
      <c r="AG123" s="13"/>
      <c r="AH123" s="13"/>
      <c r="AI123" s="13"/>
      <c r="AJ123" s="13"/>
      <c r="AK123" s="13"/>
    </row>
    <row r="124" spans="23:37" ht="30" x14ac:dyDescent="0.25">
      <c r="W124" s="11">
        <f t="shared" si="1"/>
        <v>32</v>
      </c>
      <c r="X124" s="14">
        <v>4600103397</v>
      </c>
      <c r="Y124" s="12" t="s">
        <v>139</v>
      </c>
      <c r="Z124" s="12" t="s">
        <v>6</v>
      </c>
      <c r="AA124" s="14">
        <v>31</v>
      </c>
      <c r="AB124" s="12" t="s">
        <v>7</v>
      </c>
      <c r="AC124" s="14" t="s">
        <v>166</v>
      </c>
      <c r="AD124" s="14" t="str">
        <f>IF(AND($X124='Reporte 6 a 12 meses'!$B$5,$Z124='Reporte 6 a 12 meses'!$B$7),ROW(),"")</f>
        <v/>
      </c>
      <c r="AE124" s="14" t="str">
        <f>IF(AND($X124='Reporte 1 a 5 años'!$B$5,$Z124='Reporte 1 a 5 años'!$B$7),ROW(),"")</f>
        <v/>
      </c>
      <c r="AG124" s="13"/>
      <c r="AH124" s="13"/>
      <c r="AI124" s="13"/>
      <c r="AJ124" s="13"/>
      <c r="AK124" s="13"/>
    </row>
    <row r="125" spans="23:37" ht="45" x14ac:dyDescent="0.25">
      <c r="W125" s="11">
        <f t="shared" si="1"/>
        <v>32</v>
      </c>
      <c r="X125" s="14">
        <v>4600103397</v>
      </c>
      <c r="Y125" s="12" t="s">
        <v>139</v>
      </c>
      <c r="Z125" s="12" t="s">
        <v>6</v>
      </c>
      <c r="AA125" s="14">
        <v>31</v>
      </c>
      <c r="AB125" s="12" t="s">
        <v>7</v>
      </c>
      <c r="AC125" s="14" t="s">
        <v>116</v>
      </c>
      <c r="AD125" s="14" t="str">
        <f>IF(AND($X125='Reporte 6 a 12 meses'!$B$5,$Z125='Reporte 6 a 12 meses'!$B$7),ROW(),"")</f>
        <v/>
      </c>
      <c r="AE125" s="14" t="str">
        <f>IF(AND($X125='Reporte 1 a 5 años'!$B$5,$Z125='Reporte 1 a 5 años'!$B$7),ROW(),"")</f>
        <v/>
      </c>
      <c r="AG125" s="13"/>
      <c r="AH125" s="13"/>
      <c r="AI125" s="13"/>
      <c r="AJ125" s="13"/>
      <c r="AK125" s="13"/>
    </row>
    <row r="126" spans="23:37" x14ac:dyDescent="0.25">
      <c r="W126" s="11">
        <f t="shared" si="1"/>
        <v>4</v>
      </c>
      <c r="X126" s="14">
        <v>4600103397</v>
      </c>
      <c r="Y126" s="12" t="s">
        <v>139</v>
      </c>
      <c r="Z126" s="12" t="s">
        <v>16</v>
      </c>
      <c r="AA126" s="14">
        <v>905</v>
      </c>
      <c r="AB126" s="12" t="s">
        <v>29</v>
      </c>
      <c r="AC126" s="14" t="s">
        <v>168</v>
      </c>
      <c r="AD126" s="14" t="str">
        <f>IF(AND($X126='Reporte 6 a 12 meses'!$B$5,$Z126='Reporte 6 a 12 meses'!$B$7),ROW(),"")</f>
        <v/>
      </c>
      <c r="AE126" s="14" t="str">
        <f>IF(AND($X126='Reporte 1 a 5 años'!$B$5,$Z126='Reporte 1 a 5 años'!$B$7),ROW(),"")</f>
        <v/>
      </c>
      <c r="AG126" s="13"/>
      <c r="AH126" s="13"/>
      <c r="AI126" s="13"/>
      <c r="AJ126" s="13"/>
      <c r="AK126" s="13"/>
    </row>
    <row r="127" spans="23:37" x14ac:dyDescent="0.25">
      <c r="W127" s="11">
        <f t="shared" si="1"/>
        <v>4</v>
      </c>
      <c r="X127" s="14">
        <v>4600103397</v>
      </c>
      <c r="Y127" s="12" t="s">
        <v>139</v>
      </c>
      <c r="Z127" s="12" t="s">
        <v>16</v>
      </c>
      <c r="AA127" s="14">
        <v>905</v>
      </c>
      <c r="AB127" s="12" t="s">
        <v>29</v>
      </c>
      <c r="AC127" s="14" t="s">
        <v>167</v>
      </c>
      <c r="AD127" s="14" t="str">
        <f>IF(AND($X127='Reporte 6 a 12 meses'!$B$5,$Z127='Reporte 6 a 12 meses'!$B$7),ROW(),"")</f>
        <v/>
      </c>
      <c r="AE127" s="14" t="str">
        <f>IF(AND($X127='Reporte 1 a 5 años'!$B$5,$Z127='Reporte 1 a 5 años'!$B$7),ROW(),"")</f>
        <v/>
      </c>
      <c r="AG127" s="13"/>
      <c r="AH127" s="13"/>
      <c r="AI127" s="13"/>
      <c r="AJ127" s="13"/>
      <c r="AK127" s="13"/>
    </row>
    <row r="128" spans="23:37" x14ac:dyDescent="0.25">
      <c r="W128" s="11">
        <f t="shared" si="1"/>
        <v>4</v>
      </c>
      <c r="X128" s="14">
        <v>4600103397</v>
      </c>
      <c r="Y128" s="12" t="s">
        <v>139</v>
      </c>
      <c r="Z128" s="12" t="s">
        <v>16</v>
      </c>
      <c r="AA128" s="14">
        <v>905</v>
      </c>
      <c r="AB128" s="12" t="s">
        <v>29</v>
      </c>
      <c r="AC128" s="14" t="s">
        <v>166</v>
      </c>
      <c r="AD128" s="14" t="str">
        <f>IF(AND($X128='Reporte 6 a 12 meses'!$B$5,$Z128='Reporte 6 a 12 meses'!$B$7),ROW(),"")</f>
        <v/>
      </c>
      <c r="AE128" s="14" t="str">
        <f>IF(AND($X128='Reporte 1 a 5 años'!$B$5,$Z128='Reporte 1 a 5 años'!$B$7),ROW(),"")</f>
        <v/>
      </c>
      <c r="AG128" s="13"/>
      <c r="AH128" s="13"/>
      <c r="AI128" s="13"/>
      <c r="AJ128" s="13"/>
      <c r="AK128" s="13"/>
    </row>
    <row r="129" spans="23:37" ht="45" x14ac:dyDescent="0.25">
      <c r="W129" s="11">
        <f t="shared" si="1"/>
        <v>4</v>
      </c>
      <c r="X129" s="14">
        <v>4600103397</v>
      </c>
      <c r="Y129" s="12" t="s">
        <v>139</v>
      </c>
      <c r="Z129" s="12" t="s">
        <v>16</v>
      </c>
      <c r="AA129" s="14">
        <v>905</v>
      </c>
      <c r="AB129" s="12" t="s">
        <v>29</v>
      </c>
      <c r="AC129" s="14" t="s">
        <v>116</v>
      </c>
      <c r="AD129" s="14" t="str">
        <f>IF(AND($X129='Reporte 6 a 12 meses'!$B$5,$Z129='Reporte 6 a 12 meses'!$B$7),ROW(),"")</f>
        <v/>
      </c>
      <c r="AE129" s="14" t="str">
        <f>IF(AND($X129='Reporte 1 a 5 años'!$B$5,$Z129='Reporte 1 a 5 años'!$B$7),ROW(),"")</f>
        <v/>
      </c>
      <c r="AG129" s="13"/>
      <c r="AH129" s="13"/>
      <c r="AI129" s="13"/>
      <c r="AJ129" s="13"/>
      <c r="AK129" s="13"/>
    </row>
    <row r="130" spans="23:37" ht="30" x14ac:dyDescent="0.25">
      <c r="W130" s="11">
        <f t="shared" si="1"/>
        <v>16</v>
      </c>
      <c r="X130" s="14">
        <v>4600103409</v>
      </c>
      <c r="Y130" s="12" t="s">
        <v>140</v>
      </c>
      <c r="Z130" s="12" t="s">
        <v>6</v>
      </c>
      <c r="AA130" s="14">
        <v>160</v>
      </c>
      <c r="AB130" s="12" t="s">
        <v>40</v>
      </c>
      <c r="AC130" s="14" t="s">
        <v>168</v>
      </c>
      <c r="AD130" s="14" t="str">
        <f>IF(AND($X130='Reporte 6 a 12 meses'!$B$5,$Z130='Reporte 6 a 12 meses'!$B$7),ROW(),"")</f>
        <v/>
      </c>
      <c r="AE130" s="14" t="str">
        <f>IF(AND($X130='Reporte 1 a 5 años'!$B$5,$Z130='Reporte 1 a 5 años'!$B$7),ROW(),"")</f>
        <v/>
      </c>
      <c r="AG130" s="13"/>
      <c r="AH130" s="13"/>
      <c r="AI130" s="13"/>
      <c r="AJ130" s="13"/>
      <c r="AK130" s="13"/>
    </row>
    <row r="131" spans="23:37" ht="30" x14ac:dyDescent="0.25">
      <c r="W131" s="11">
        <f t="shared" ref="W131:W194" si="2">COUNTIFS(X:X,X131,Z:Z,Z131)</f>
        <v>16</v>
      </c>
      <c r="X131" s="14">
        <v>4600103409</v>
      </c>
      <c r="Y131" s="12" t="s">
        <v>140</v>
      </c>
      <c r="Z131" s="12" t="s">
        <v>6</v>
      </c>
      <c r="AA131" s="14">
        <v>160</v>
      </c>
      <c r="AB131" s="12" t="s">
        <v>40</v>
      </c>
      <c r="AC131" s="14" t="s">
        <v>167</v>
      </c>
      <c r="AD131" s="14" t="str">
        <f>IF(AND($X131='Reporte 6 a 12 meses'!$B$5,$Z131='Reporte 6 a 12 meses'!$B$7),ROW(),"")</f>
        <v/>
      </c>
      <c r="AE131" s="14" t="str">
        <f>IF(AND($X131='Reporte 1 a 5 años'!$B$5,$Z131='Reporte 1 a 5 años'!$B$7),ROW(),"")</f>
        <v/>
      </c>
      <c r="AG131" s="13"/>
      <c r="AH131" s="13"/>
      <c r="AI131" s="13"/>
      <c r="AJ131" s="13"/>
      <c r="AK131" s="13"/>
    </row>
    <row r="132" spans="23:37" ht="30" x14ac:dyDescent="0.25">
      <c r="W132" s="11">
        <f t="shared" si="2"/>
        <v>16</v>
      </c>
      <c r="X132" s="14">
        <v>4600103409</v>
      </c>
      <c r="Y132" s="12" t="s">
        <v>140</v>
      </c>
      <c r="Z132" s="12" t="s">
        <v>6</v>
      </c>
      <c r="AA132" s="14">
        <v>160</v>
      </c>
      <c r="AB132" s="12" t="s">
        <v>40</v>
      </c>
      <c r="AC132" s="14" t="s">
        <v>166</v>
      </c>
      <c r="AD132" s="14" t="str">
        <f>IF(AND($X132='Reporte 6 a 12 meses'!$B$5,$Z132='Reporte 6 a 12 meses'!$B$7),ROW(),"")</f>
        <v/>
      </c>
      <c r="AE132" s="14" t="str">
        <f>IF(AND($X132='Reporte 1 a 5 años'!$B$5,$Z132='Reporte 1 a 5 años'!$B$7),ROW(),"")</f>
        <v/>
      </c>
      <c r="AG132" s="13"/>
      <c r="AH132" s="13"/>
      <c r="AI132" s="13"/>
      <c r="AJ132" s="13"/>
      <c r="AK132" s="13"/>
    </row>
    <row r="133" spans="23:37" ht="45" x14ac:dyDescent="0.25">
      <c r="W133" s="11">
        <f t="shared" si="2"/>
        <v>16</v>
      </c>
      <c r="X133" s="14">
        <v>4600103409</v>
      </c>
      <c r="Y133" s="12" t="s">
        <v>140</v>
      </c>
      <c r="Z133" s="12" t="s">
        <v>6</v>
      </c>
      <c r="AA133" s="14">
        <v>160</v>
      </c>
      <c r="AB133" s="12" t="s">
        <v>40</v>
      </c>
      <c r="AC133" s="14" t="s">
        <v>116</v>
      </c>
      <c r="AD133" s="14" t="str">
        <f>IF(AND($X133='Reporte 6 a 12 meses'!$B$5,$Z133='Reporte 6 a 12 meses'!$B$7),ROW(),"")</f>
        <v/>
      </c>
      <c r="AE133" s="14" t="str">
        <f>IF(AND($X133='Reporte 1 a 5 años'!$B$5,$Z133='Reporte 1 a 5 años'!$B$7),ROW(),"")</f>
        <v/>
      </c>
      <c r="AG133" s="13"/>
      <c r="AH133" s="13"/>
      <c r="AI133" s="13"/>
      <c r="AJ133" s="13"/>
      <c r="AK133" s="13"/>
    </row>
    <row r="134" spans="23:37" ht="30" x14ac:dyDescent="0.25">
      <c r="W134" s="11">
        <f t="shared" si="2"/>
        <v>16</v>
      </c>
      <c r="X134" s="14">
        <v>4600103409</v>
      </c>
      <c r="Y134" s="12" t="s">
        <v>140</v>
      </c>
      <c r="Z134" s="12" t="s">
        <v>6</v>
      </c>
      <c r="AA134" s="14">
        <v>1542</v>
      </c>
      <c r="AB134" s="12" t="s">
        <v>30</v>
      </c>
      <c r="AC134" s="14" t="s">
        <v>168</v>
      </c>
      <c r="AD134" s="14" t="str">
        <f>IF(AND($X134='Reporte 6 a 12 meses'!$B$5,$Z134='Reporte 6 a 12 meses'!$B$7),ROW(),"")</f>
        <v/>
      </c>
      <c r="AE134" s="14" t="str">
        <f>IF(AND($X134='Reporte 1 a 5 años'!$B$5,$Z134='Reporte 1 a 5 años'!$B$7),ROW(),"")</f>
        <v/>
      </c>
      <c r="AG134" s="13"/>
      <c r="AH134" s="13"/>
      <c r="AI134" s="13"/>
      <c r="AJ134" s="13"/>
      <c r="AK134" s="13"/>
    </row>
    <row r="135" spans="23:37" ht="30" x14ac:dyDescent="0.25">
      <c r="W135" s="11">
        <f t="shared" si="2"/>
        <v>16</v>
      </c>
      <c r="X135" s="14">
        <v>4600103409</v>
      </c>
      <c r="Y135" s="12" t="s">
        <v>140</v>
      </c>
      <c r="Z135" s="12" t="s">
        <v>6</v>
      </c>
      <c r="AA135" s="14">
        <v>1542</v>
      </c>
      <c r="AB135" s="12" t="s">
        <v>30</v>
      </c>
      <c r="AC135" s="14" t="s">
        <v>167</v>
      </c>
      <c r="AD135" s="14" t="str">
        <f>IF(AND($X135='Reporte 6 a 12 meses'!$B$5,$Z135='Reporte 6 a 12 meses'!$B$7),ROW(),"")</f>
        <v/>
      </c>
      <c r="AE135" s="14" t="str">
        <f>IF(AND($X135='Reporte 1 a 5 años'!$B$5,$Z135='Reporte 1 a 5 años'!$B$7),ROW(),"")</f>
        <v/>
      </c>
      <c r="AG135" s="13"/>
      <c r="AH135" s="13"/>
      <c r="AI135" s="13"/>
      <c r="AJ135" s="13"/>
      <c r="AK135" s="13"/>
    </row>
    <row r="136" spans="23:37" ht="30" x14ac:dyDescent="0.25">
      <c r="W136" s="11">
        <f t="shared" si="2"/>
        <v>16</v>
      </c>
      <c r="X136" s="14">
        <v>4600103409</v>
      </c>
      <c r="Y136" s="12" t="s">
        <v>140</v>
      </c>
      <c r="Z136" s="12" t="s">
        <v>6</v>
      </c>
      <c r="AA136" s="14">
        <v>1542</v>
      </c>
      <c r="AB136" s="12" t="s">
        <v>30</v>
      </c>
      <c r="AC136" s="14" t="s">
        <v>166</v>
      </c>
      <c r="AD136" s="14" t="str">
        <f>IF(AND($X136='Reporte 6 a 12 meses'!$B$5,$Z136='Reporte 6 a 12 meses'!$B$7),ROW(),"")</f>
        <v/>
      </c>
      <c r="AE136" s="14" t="str">
        <f>IF(AND($X136='Reporte 1 a 5 años'!$B$5,$Z136='Reporte 1 a 5 años'!$B$7),ROW(),"")</f>
        <v/>
      </c>
      <c r="AG136" s="13"/>
      <c r="AH136" s="13"/>
      <c r="AI136" s="13"/>
      <c r="AJ136" s="13"/>
      <c r="AK136" s="13"/>
    </row>
    <row r="137" spans="23:37" ht="45" x14ac:dyDescent="0.25">
      <c r="W137" s="11">
        <f t="shared" si="2"/>
        <v>16</v>
      </c>
      <c r="X137" s="14">
        <v>4600103409</v>
      </c>
      <c r="Y137" s="12" t="s">
        <v>140</v>
      </c>
      <c r="Z137" s="12" t="s">
        <v>6</v>
      </c>
      <c r="AA137" s="14">
        <v>1542</v>
      </c>
      <c r="AB137" s="12" t="s">
        <v>30</v>
      </c>
      <c r="AC137" s="14" t="s">
        <v>116</v>
      </c>
      <c r="AD137" s="14" t="str">
        <f>IF(AND($X137='Reporte 6 a 12 meses'!$B$5,$Z137='Reporte 6 a 12 meses'!$B$7),ROW(),"")</f>
        <v/>
      </c>
      <c r="AE137" s="14" t="str">
        <f>IF(AND($X137='Reporte 1 a 5 años'!$B$5,$Z137='Reporte 1 a 5 años'!$B$7),ROW(),"")</f>
        <v/>
      </c>
      <c r="AG137" s="13"/>
      <c r="AH137" s="13"/>
      <c r="AI137" s="13"/>
      <c r="AJ137" s="13"/>
      <c r="AK137" s="13"/>
    </row>
    <row r="138" spans="23:37" ht="30" x14ac:dyDescent="0.25">
      <c r="W138" s="11">
        <f t="shared" si="2"/>
        <v>16</v>
      </c>
      <c r="X138" s="14">
        <v>4600103409</v>
      </c>
      <c r="Y138" s="12" t="s">
        <v>140</v>
      </c>
      <c r="Z138" s="12" t="s">
        <v>6</v>
      </c>
      <c r="AA138" s="14">
        <v>201</v>
      </c>
      <c r="AB138" s="12" t="s">
        <v>31</v>
      </c>
      <c r="AC138" s="14" t="s">
        <v>168</v>
      </c>
      <c r="AD138" s="14" t="str">
        <f>IF(AND($X138='Reporte 6 a 12 meses'!$B$5,$Z138='Reporte 6 a 12 meses'!$B$7),ROW(),"")</f>
        <v/>
      </c>
      <c r="AE138" s="14" t="str">
        <f>IF(AND($X138='Reporte 1 a 5 años'!$B$5,$Z138='Reporte 1 a 5 años'!$B$7),ROW(),"")</f>
        <v/>
      </c>
      <c r="AG138" s="13"/>
      <c r="AH138" s="13"/>
      <c r="AI138" s="13"/>
      <c r="AJ138" s="13"/>
      <c r="AK138" s="13"/>
    </row>
    <row r="139" spans="23:37" ht="30" x14ac:dyDescent="0.25">
      <c r="W139" s="11">
        <f t="shared" si="2"/>
        <v>16</v>
      </c>
      <c r="X139" s="14">
        <v>4600103409</v>
      </c>
      <c r="Y139" s="12" t="s">
        <v>140</v>
      </c>
      <c r="Z139" s="12" t="s">
        <v>6</v>
      </c>
      <c r="AA139" s="14">
        <v>201</v>
      </c>
      <c r="AB139" s="12" t="s">
        <v>31</v>
      </c>
      <c r="AC139" s="14" t="s">
        <v>167</v>
      </c>
      <c r="AD139" s="14" t="str">
        <f>IF(AND($X139='Reporte 6 a 12 meses'!$B$5,$Z139='Reporte 6 a 12 meses'!$B$7),ROW(),"")</f>
        <v/>
      </c>
      <c r="AE139" s="14" t="str">
        <f>IF(AND($X139='Reporte 1 a 5 años'!$B$5,$Z139='Reporte 1 a 5 años'!$B$7),ROW(),"")</f>
        <v/>
      </c>
      <c r="AG139" s="13"/>
      <c r="AH139" s="13"/>
      <c r="AI139" s="13"/>
      <c r="AJ139" s="13"/>
      <c r="AK139" s="13"/>
    </row>
    <row r="140" spans="23:37" ht="30" x14ac:dyDescent="0.25">
      <c r="W140" s="11">
        <f t="shared" si="2"/>
        <v>16</v>
      </c>
      <c r="X140" s="14">
        <v>4600103409</v>
      </c>
      <c r="Y140" s="12" t="s">
        <v>140</v>
      </c>
      <c r="Z140" s="12" t="s">
        <v>6</v>
      </c>
      <c r="AA140" s="14">
        <v>201</v>
      </c>
      <c r="AB140" s="12" t="s">
        <v>31</v>
      </c>
      <c r="AC140" s="14" t="s">
        <v>166</v>
      </c>
      <c r="AD140" s="14" t="str">
        <f>IF(AND($X140='Reporte 6 a 12 meses'!$B$5,$Z140='Reporte 6 a 12 meses'!$B$7),ROW(),"")</f>
        <v/>
      </c>
      <c r="AE140" s="14" t="str">
        <f>IF(AND($X140='Reporte 1 a 5 años'!$B$5,$Z140='Reporte 1 a 5 años'!$B$7),ROW(),"")</f>
        <v/>
      </c>
      <c r="AG140" s="13"/>
      <c r="AH140" s="13"/>
      <c r="AI140" s="13"/>
      <c r="AJ140" s="13"/>
      <c r="AK140" s="13"/>
    </row>
    <row r="141" spans="23:37" ht="45" x14ac:dyDescent="0.25">
      <c r="W141" s="11">
        <f t="shared" si="2"/>
        <v>16</v>
      </c>
      <c r="X141" s="14">
        <v>4600103409</v>
      </c>
      <c r="Y141" s="12" t="s">
        <v>140</v>
      </c>
      <c r="Z141" s="12" t="s">
        <v>6</v>
      </c>
      <c r="AA141" s="14">
        <v>201</v>
      </c>
      <c r="AB141" s="12" t="s">
        <v>31</v>
      </c>
      <c r="AC141" s="14" t="s">
        <v>116</v>
      </c>
      <c r="AD141" s="14" t="str">
        <f>IF(AND($X141='Reporte 6 a 12 meses'!$B$5,$Z141='Reporte 6 a 12 meses'!$B$7),ROW(),"")</f>
        <v/>
      </c>
      <c r="AE141" s="14" t="str">
        <f>IF(AND($X141='Reporte 1 a 5 años'!$B$5,$Z141='Reporte 1 a 5 años'!$B$7),ROW(),"")</f>
        <v/>
      </c>
      <c r="AG141" s="13"/>
      <c r="AH141" s="13"/>
      <c r="AI141" s="13"/>
      <c r="AJ141" s="13"/>
      <c r="AK141" s="13"/>
    </row>
    <row r="142" spans="23:37" ht="30" x14ac:dyDescent="0.25">
      <c r="W142" s="11">
        <f t="shared" si="2"/>
        <v>16</v>
      </c>
      <c r="X142" s="14">
        <v>4600103409</v>
      </c>
      <c r="Y142" s="12" t="s">
        <v>140</v>
      </c>
      <c r="Z142" s="12" t="s">
        <v>6</v>
      </c>
      <c r="AA142" s="14">
        <v>913</v>
      </c>
      <c r="AB142" s="12" t="s">
        <v>32</v>
      </c>
      <c r="AC142" s="14" t="s">
        <v>168</v>
      </c>
      <c r="AD142" s="14" t="str">
        <f>IF(AND($X142='Reporte 6 a 12 meses'!$B$5,$Z142='Reporte 6 a 12 meses'!$B$7),ROW(),"")</f>
        <v/>
      </c>
      <c r="AE142" s="14" t="str">
        <f>IF(AND($X142='Reporte 1 a 5 años'!$B$5,$Z142='Reporte 1 a 5 años'!$B$7),ROW(),"")</f>
        <v/>
      </c>
      <c r="AG142" s="13"/>
      <c r="AH142" s="13"/>
      <c r="AI142" s="13"/>
      <c r="AJ142" s="13"/>
      <c r="AK142" s="13"/>
    </row>
    <row r="143" spans="23:37" ht="30" x14ac:dyDescent="0.25">
      <c r="W143" s="11">
        <f t="shared" si="2"/>
        <v>16</v>
      </c>
      <c r="X143" s="14">
        <v>4600103409</v>
      </c>
      <c r="Y143" s="12" t="s">
        <v>140</v>
      </c>
      <c r="Z143" s="12" t="s">
        <v>6</v>
      </c>
      <c r="AA143" s="14">
        <v>913</v>
      </c>
      <c r="AB143" s="12" t="s">
        <v>32</v>
      </c>
      <c r="AC143" s="14" t="s">
        <v>167</v>
      </c>
      <c r="AD143" s="14" t="str">
        <f>IF(AND($X143='Reporte 6 a 12 meses'!$B$5,$Z143='Reporte 6 a 12 meses'!$B$7),ROW(),"")</f>
        <v/>
      </c>
      <c r="AE143" s="14" t="str">
        <f>IF(AND($X143='Reporte 1 a 5 años'!$B$5,$Z143='Reporte 1 a 5 años'!$B$7),ROW(),"")</f>
        <v/>
      </c>
      <c r="AG143" s="13"/>
      <c r="AH143" s="13"/>
      <c r="AI143" s="13"/>
      <c r="AJ143" s="13"/>
      <c r="AK143" s="13"/>
    </row>
    <row r="144" spans="23:37" ht="30" x14ac:dyDescent="0.25">
      <c r="W144" s="11">
        <f t="shared" si="2"/>
        <v>16</v>
      </c>
      <c r="X144" s="14">
        <v>4600103409</v>
      </c>
      <c r="Y144" s="12" t="s">
        <v>140</v>
      </c>
      <c r="Z144" s="12" t="s">
        <v>6</v>
      </c>
      <c r="AA144" s="14">
        <v>913</v>
      </c>
      <c r="AB144" s="12" t="s">
        <v>32</v>
      </c>
      <c r="AC144" s="14" t="s">
        <v>166</v>
      </c>
      <c r="AD144" s="14" t="str">
        <f>IF(AND($X144='Reporte 6 a 12 meses'!$B$5,$Z144='Reporte 6 a 12 meses'!$B$7),ROW(),"")</f>
        <v/>
      </c>
      <c r="AE144" s="14" t="str">
        <f>IF(AND($X144='Reporte 1 a 5 años'!$B$5,$Z144='Reporte 1 a 5 años'!$B$7),ROW(),"")</f>
        <v/>
      </c>
      <c r="AG144" s="13"/>
      <c r="AH144" s="13"/>
      <c r="AI144" s="13"/>
      <c r="AJ144" s="13"/>
      <c r="AK144" s="13"/>
    </row>
    <row r="145" spans="23:37" ht="45" x14ac:dyDescent="0.25">
      <c r="W145" s="11">
        <f t="shared" si="2"/>
        <v>16</v>
      </c>
      <c r="X145" s="14">
        <v>4600103409</v>
      </c>
      <c r="Y145" s="12" t="s">
        <v>140</v>
      </c>
      <c r="Z145" s="12" t="s">
        <v>6</v>
      </c>
      <c r="AA145" s="14">
        <v>913</v>
      </c>
      <c r="AB145" s="12" t="s">
        <v>32</v>
      </c>
      <c r="AC145" s="14" t="s">
        <v>116</v>
      </c>
      <c r="AD145" s="14" t="str">
        <f>IF(AND($X145='Reporte 6 a 12 meses'!$B$5,$Z145='Reporte 6 a 12 meses'!$B$7),ROW(),"")</f>
        <v/>
      </c>
      <c r="AE145" s="14" t="str">
        <f>IF(AND($X145='Reporte 1 a 5 años'!$B$5,$Z145='Reporte 1 a 5 años'!$B$7),ROW(),"")</f>
        <v/>
      </c>
      <c r="AG145" s="13"/>
      <c r="AH145" s="13"/>
      <c r="AI145" s="13"/>
      <c r="AJ145" s="13"/>
      <c r="AK145" s="13"/>
    </row>
    <row r="146" spans="23:37" x14ac:dyDescent="0.25">
      <c r="W146" s="11">
        <f t="shared" si="2"/>
        <v>4</v>
      </c>
      <c r="X146" s="14">
        <v>4600103409</v>
      </c>
      <c r="Y146" s="12" t="s">
        <v>140</v>
      </c>
      <c r="Z146" s="12" t="s">
        <v>16</v>
      </c>
      <c r="AA146" s="14">
        <v>1404</v>
      </c>
      <c r="AB146" s="12" t="s">
        <v>33</v>
      </c>
      <c r="AC146" s="14" t="s">
        <v>168</v>
      </c>
      <c r="AD146" s="14" t="str">
        <f>IF(AND($X146='Reporte 6 a 12 meses'!$B$5,$Z146='Reporte 6 a 12 meses'!$B$7),ROW(),"")</f>
        <v/>
      </c>
      <c r="AE146" s="14" t="str">
        <f>IF(AND($X146='Reporte 1 a 5 años'!$B$5,$Z146='Reporte 1 a 5 años'!$B$7),ROW(),"")</f>
        <v/>
      </c>
      <c r="AG146" s="13"/>
      <c r="AH146" s="13"/>
      <c r="AI146" s="13"/>
      <c r="AJ146" s="13"/>
      <c r="AK146" s="13"/>
    </row>
    <row r="147" spans="23:37" x14ac:dyDescent="0.25">
      <c r="W147" s="11">
        <f t="shared" si="2"/>
        <v>4</v>
      </c>
      <c r="X147" s="14">
        <v>4600103409</v>
      </c>
      <c r="Y147" s="12" t="s">
        <v>140</v>
      </c>
      <c r="Z147" s="12" t="s">
        <v>16</v>
      </c>
      <c r="AA147" s="14">
        <v>1404</v>
      </c>
      <c r="AB147" s="12" t="s">
        <v>33</v>
      </c>
      <c r="AC147" s="14" t="s">
        <v>167</v>
      </c>
      <c r="AD147" s="14" t="str">
        <f>IF(AND($X147='Reporte 6 a 12 meses'!$B$5,$Z147='Reporte 6 a 12 meses'!$B$7),ROW(),"")</f>
        <v/>
      </c>
      <c r="AE147" s="14" t="str">
        <f>IF(AND($X147='Reporte 1 a 5 años'!$B$5,$Z147='Reporte 1 a 5 años'!$B$7),ROW(),"")</f>
        <v/>
      </c>
      <c r="AG147" s="13"/>
      <c r="AH147" s="13"/>
      <c r="AI147" s="13"/>
      <c r="AJ147" s="13"/>
      <c r="AK147" s="13"/>
    </row>
    <row r="148" spans="23:37" x14ac:dyDescent="0.25">
      <c r="W148" s="11">
        <f t="shared" si="2"/>
        <v>4</v>
      </c>
      <c r="X148" s="14">
        <v>4600103409</v>
      </c>
      <c r="Y148" s="12" t="s">
        <v>140</v>
      </c>
      <c r="Z148" s="12" t="s">
        <v>16</v>
      </c>
      <c r="AA148" s="14">
        <v>1404</v>
      </c>
      <c r="AB148" s="12" t="s">
        <v>33</v>
      </c>
      <c r="AC148" s="14" t="s">
        <v>166</v>
      </c>
      <c r="AD148" s="14" t="str">
        <f>IF(AND($X148='Reporte 6 a 12 meses'!$B$5,$Z148='Reporte 6 a 12 meses'!$B$7),ROW(),"")</f>
        <v/>
      </c>
      <c r="AE148" s="14" t="str">
        <f>IF(AND($X148='Reporte 1 a 5 años'!$B$5,$Z148='Reporte 1 a 5 años'!$B$7),ROW(),"")</f>
        <v/>
      </c>
      <c r="AG148" s="13"/>
      <c r="AH148" s="13"/>
      <c r="AI148" s="13"/>
      <c r="AJ148" s="13"/>
      <c r="AK148" s="13"/>
    </row>
    <row r="149" spans="23:37" ht="45" x14ac:dyDescent="0.25">
      <c r="W149" s="11">
        <f t="shared" si="2"/>
        <v>4</v>
      </c>
      <c r="X149" s="14">
        <v>4600103409</v>
      </c>
      <c r="Y149" s="12" t="s">
        <v>140</v>
      </c>
      <c r="Z149" s="12" t="s">
        <v>16</v>
      </c>
      <c r="AA149" s="14">
        <v>1404</v>
      </c>
      <c r="AB149" s="12" t="s">
        <v>33</v>
      </c>
      <c r="AC149" s="14" t="s">
        <v>116</v>
      </c>
      <c r="AD149" s="14" t="str">
        <f>IF(AND($X149='Reporte 6 a 12 meses'!$B$5,$Z149='Reporte 6 a 12 meses'!$B$7),ROW(),"")</f>
        <v/>
      </c>
      <c r="AE149" s="14" t="str">
        <f>IF(AND($X149='Reporte 1 a 5 años'!$B$5,$Z149='Reporte 1 a 5 años'!$B$7),ROW(),"")</f>
        <v/>
      </c>
      <c r="AG149" s="13"/>
      <c r="AH149" s="13"/>
      <c r="AI149" s="13"/>
      <c r="AJ149" s="13"/>
      <c r="AK149" s="13"/>
    </row>
    <row r="150" spans="23:37" ht="30" x14ac:dyDescent="0.25">
      <c r="W150" s="11">
        <f t="shared" si="2"/>
        <v>12</v>
      </c>
      <c r="X150" s="14">
        <v>4600103413</v>
      </c>
      <c r="Y150" s="12" t="s">
        <v>143</v>
      </c>
      <c r="Z150" s="12" t="s">
        <v>6</v>
      </c>
      <c r="AA150" s="14">
        <v>1927</v>
      </c>
      <c r="AB150" s="12" t="s">
        <v>8</v>
      </c>
      <c r="AC150" s="14" t="s">
        <v>168</v>
      </c>
      <c r="AD150" s="14" t="str">
        <f>IF(AND($X150='Reporte 6 a 12 meses'!$B$5,$Z150='Reporte 6 a 12 meses'!$B$7),ROW(),"")</f>
        <v/>
      </c>
      <c r="AE150" s="14" t="str">
        <f>IF(AND($X150='Reporte 1 a 5 años'!$B$5,$Z150='Reporte 1 a 5 años'!$B$7),ROW(),"")</f>
        <v/>
      </c>
      <c r="AG150" s="13"/>
      <c r="AH150" s="13"/>
      <c r="AI150" s="13"/>
      <c r="AJ150" s="13"/>
      <c r="AK150" s="13"/>
    </row>
    <row r="151" spans="23:37" ht="30" x14ac:dyDescent="0.25">
      <c r="W151" s="11">
        <f t="shared" si="2"/>
        <v>12</v>
      </c>
      <c r="X151" s="14">
        <v>4600103413</v>
      </c>
      <c r="Y151" s="12" t="s">
        <v>143</v>
      </c>
      <c r="Z151" s="12" t="s">
        <v>6</v>
      </c>
      <c r="AA151" s="14">
        <v>1927</v>
      </c>
      <c r="AB151" s="12" t="s">
        <v>8</v>
      </c>
      <c r="AC151" s="14" t="s">
        <v>167</v>
      </c>
      <c r="AD151" s="14" t="str">
        <f>IF(AND($X151='Reporte 6 a 12 meses'!$B$5,$Z151='Reporte 6 a 12 meses'!$B$7),ROW(),"")</f>
        <v/>
      </c>
      <c r="AE151" s="14" t="str">
        <f>IF(AND($X151='Reporte 1 a 5 años'!$B$5,$Z151='Reporte 1 a 5 años'!$B$7),ROW(),"")</f>
        <v/>
      </c>
      <c r="AG151" s="13"/>
      <c r="AH151" s="13"/>
      <c r="AI151" s="13"/>
      <c r="AJ151" s="13"/>
      <c r="AK151" s="13"/>
    </row>
    <row r="152" spans="23:37" ht="30" x14ac:dyDescent="0.25">
      <c r="W152" s="11">
        <f t="shared" si="2"/>
        <v>12</v>
      </c>
      <c r="X152" s="14">
        <v>4600103413</v>
      </c>
      <c r="Y152" s="12" t="s">
        <v>143</v>
      </c>
      <c r="Z152" s="12" t="s">
        <v>6</v>
      </c>
      <c r="AA152" s="14">
        <v>1927</v>
      </c>
      <c r="AB152" s="12" t="s">
        <v>8</v>
      </c>
      <c r="AC152" s="14" t="s">
        <v>166</v>
      </c>
      <c r="AD152" s="14" t="str">
        <f>IF(AND($X152='Reporte 6 a 12 meses'!$B$5,$Z152='Reporte 6 a 12 meses'!$B$7),ROW(),"")</f>
        <v/>
      </c>
      <c r="AE152" s="14" t="str">
        <f>IF(AND($X152='Reporte 1 a 5 años'!$B$5,$Z152='Reporte 1 a 5 años'!$B$7),ROW(),"")</f>
        <v/>
      </c>
      <c r="AG152" s="13"/>
      <c r="AH152" s="13"/>
      <c r="AI152" s="13"/>
      <c r="AJ152" s="13"/>
      <c r="AK152" s="13"/>
    </row>
    <row r="153" spans="23:37" ht="45" x14ac:dyDescent="0.25">
      <c r="W153" s="11">
        <f t="shared" si="2"/>
        <v>12</v>
      </c>
      <c r="X153" s="14">
        <v>4600103413</v>
      </c>
      <c r="Y153" s="12" t="s">
        <v>143</v>
      </c>
      <c r="Z153" s="12" t="s">
        <v>6</v>
      </c>
      <c r="AA153" s="14">
        <v>1927</v>
      </c>
      <c r="AB153" s="12" t="s">
        <v>8</v>
      </c>
      <c r="AC153" s="14" t="s">
        <v>116</v>
      </c>
      <c r="AD153" s="14" t="str">
        <f>IF(AND($X153='Reporte 6 a 12 meses'!$B$5,$Z153='Reporte 6 a 12 meses'!$B$7),ROW(),"")</f>
        <v/>
      </c>
      <c r="AE153" s="14" t="str">
        <f>IF(AND($X153='Reporte 1 a 5 años'!$B$5,$Z153='Reporte 1 a 5 años'!$B$7),ROW(),"")</f>
        <v/>
      </c>
      <c r="AG153" s="13"/>
      <c r="AH153" s="13"/>
      <c r="AI153" s="13"/>
      <c r="AJ153" s="13"/>
      <c r="AK153" s="13"/>
    </row>
    <row r="154" spans="23:37" ht="30" x14ac:dyDescent="0.25">
      <c r="W154" s="11">
        <f t="shared" si="2"/>
        <v>12</v>
      </c>
      <c r="X154" s="14">
        <v>4600103413</v>
      </c>
      <c r="Y154" s="12" t="s">
        <v>143</v>
      </c>
      <c r="Z154" s="12" t="s">
        <v>6</v>
      </c>
      <c r="AA154" s="14">
        <v>1918</v>
      </c>
      <c r="AB154" s="12" t="s">
        <v>173</v>
      </c>
      <c r="AC154" s="14" t="s">
        <v>168</v>
      </c>
      <c r="AD154" s="14" t="str">
        <f>IF(AND($X154='Reporte 6 a 12 meses'!$B$5,$Z154='Reporte 6 a 12 meses'!$B$7),ROW(),"")</f>
        <v/>
      </c>
      <c r="AE154" s="14" t="str">
        <f>IF(AND($X154='Reporte 1 a 5 años'!$B$5,$Z154='Reporte 1 a 5 años'!$B$7),ROW(),"")</f>
        <v/>
      </c>
      <c r="AG154" s="13"/>
      <c r="AH154" s="13"/>
      <c r="AI154" s="13"/>
      <c r="AJ154" s="13"/>
      <c r="AK154" s="13"/>
    </row>
    <row r="155" spans="23:37" ht="30" x14ac:dyDescent="0.25">
      <c r="W155" s="11">
        <f t="shared" si="2"/>
        <v>12</v>
      </c>
      <c r="X155" s="14">
        <v>4600103413</v>
      </c>
      <c r="Y155" s="12" t="s">
        <v>143</v>
      </c>
      <c r="Z155" s="12" t="s">
        <v>6</v>
      </c>
      <c r="AA155" s="14">
        <v>1918</v>
      </c>
      <c r="AB155" s="12" t="s">
        <v>173</v>
      </c>
      <c r="AC155" s="14" t="s">
        <v>167</v>
      </c>
      <c r="AD155" s="14" t="str">
        <f>IF(AND($X155='Reporte 6 a 12 meses'!$B$5,$Z155='Reporte 6 a 12 meses'!$B$7),ROW(),"")</f>
        <v/>
      </c>
      <c r="AE155" s="14" t="str">
        <f>IF(AND($X155='Reporte 1 a 5 años'!$B$5,$Z155='Reporte 1 a 5 años'!$B$7),ROW(),"")</f>
        <v/>
      </c>
      <c r="AG155" s="13"/>
      <c r="AH155" s="13"/>
      <c r="AI155" s="13"/>
      <c r="AJ155" s="13"/>
      <c r="AK155" s="13"/>
    </row>
    <row r="156" spans="23:37" ht="30" x14ac:dyDescent="0.25">
      <c r="W156" s="11">
        <f t="shared" si="2"/>
        <v>12</v>
      </c>
      <c r="X156" s="14">
        <v>4600103413</v>
      </c>
      <c r="Y156" s="12" t="s">
        <v>143</v>
      </c>
      <c r="Z156" s="12" t="s">
        <v>6</v>
      </c>
      <c r="AA156" s="14">
        <v>1918</v>
      </c>
      <c r="AB156" s="12" t="s">
        <v>173</v>
      </c>
      <c r="AC156" s="14" t="s">
        <v>166</v>
      </c>
      <c r="AD156" s="14" t="str">
        <f>IF(AND($X156='Reporte 6 a 12 meses'!$B$5,$Z156='Reporte 6 a 12 meses'!$B$7),ROW(),"")</f>
        <v/>
      </c>
      <c r="AE156" s="14" t="str">
        <f>IF(AND($X156='Reporte 1 a 5 años'!$B$5,$Z156='Reporte 1 a 5 años'!$B$7),ROW(),"")</f>
        <v/>
      </c>
      <c r="AG156" s="13"/>
      <c r="AH156" s="13"/>
      <c r="AI156" s="13"/>
      <c r="AJ156" s="13"/>
      <c r="AK156" s="13"/>
    </row>
    <row r="157" spans="23:37" ht="45" x14ac:dyDescent="0.25">
      <c r="W157" s="11">
        <f t="shared" si="2"/>
        <v>12</v>
      </c>
      <c r="X157" s="14">
        <v>4600103413</v>
      </c>
      <c r="Y157" s="12" t="s">
        <v>143</v>
      </c>
      <c r="Z157" s="12" t="s">
        <v>6</v>
      </c>
      <c r="AA157" s="14">
        <v>1918</v>
      </c>
      <c r="AB157" s="12" t="s">
        <v>173</v>
      </c>
      <c r="AC157" s="14" t="s">
        <v>116</v>
      </c>
      <c r="AD157" s="14" t="str">
        <f>IF(AND($X157='Reporte 6 a 12 meses'!$B$5,$Z157='Reporte 6 a 12 meses'!$B$7),ROW(),"")</f>
        <v/>
      </c>
      <c r="AE157" s="14" t="str">
        <f>IF(AND($X157='Reporte 1 a 5 años'!$B$5,$Z157='Reporte 1 a 5 años'!$B$7),ROW(),"")</f>
        <v/>
      </c>
      <c r="AG157" s="13"/>
      <c r="AH157" s="13"/>
      <c r="AI157" s="13"/>
      <c r="AJ157" s="13"/>
      <c r="AK157" s="13"/>
    </row>
    <row r="158" spans="23:37" ht="30" x14ac:dyDescent="0.25">
      <c r="W158" s="11">
        <f t="shared" si="2"/>
        <v>12</v>
      </c>
      <c r="X158" s="14">
        <v>4600103413</v>
      </c>
      <c r="Y158" s="12" t="s">
        <v>143</v>
      </c>
      <c r="Z158" s="12" t="s">
        <v>6</v>
      </c>
      <c r="AA158" s="14">
        <v>1917</v>
      </c>
      <c r="AB158" s="12" t="s">
        <v>10</v>
      </c>
      <c r="AC158" s="14" t="s">
        <v>168</v>
      </c>
      <c r="AD158" s="14" t="str">
        <f>IF(AND($X158='Reporte 6 a 12 meses'!$B$5,$Z158='Reporte 6 a 12 meses'!$B$7),ROW(),"")</f>
        <v/>
      </c>
      <c r="AE158" s="14" t="str">
        <f>IF(AND($X158='Reporte 1 a 5 años'!$B$5,$Z158='Reporte 1 a 5 años'!$B$7),ROW(),"")</f>
        <v/>
      </c>
      <c r="AG158" s="13"/>
      <c r="AH158" s="13"/>
      <c r="AI158" s="13"/>
      <c r="AJ158" s="13"/>
      <c r="AK158" s="13"/>
    </row>
    <row r="159" spans="23:37" ht="30" x14ac:dyDescent="0.25">
      <c r="W159" s="11">
        <f t="shared" si="2"/>
        <v>12</v>
      </c>
      <c r="X159" s="14">
        <v>4600103413</v>
      </c>
      <c r="Y159" s="12" t="s">
        <v>143</v>
      </c>
      <c r="Z159" s="12" t="s">
        <v>6</v>
      </c>
      <c r="AA159" s="14">
        <v>1917</v>
      </c>
      <c r="AB159" s="12" t="s">
        <v>10</v>
      </c>
      <c r="AC159" s="14" t="s">
        <v>167</v>
      </c>
      <c r="AD159" s="14" t="str">
        <f>IF(AND($X159='Reporte 6 a 12 meses'!$B$5,$Z159='Reporte 6 a 12 meses'!$B$7),ROW(),"")</f>
        <v/>
      </c>
      <c r="AE159" s="14" t="str">
        <f>IF(AND($X159='Reporte 1 a 5 años'!$B$5,$Z159='Reporte 1 a 5 años'!$B$7),ROW(),"")</f>
        <v/>
      </c>
      <c r="AG159" s="13"/>
      <c r="AH159" s="13"/>
      <c r="AI159" s="13"/>
      <c r="AJ159" s="13"/>
      <c r="AK159" s="13"/>
    </row>
    <row r="160" spans="23:37" ht="30" x14ac:dyDescent="0.25">
      <c r="W160" s="11">
        <f t="shared" si="2"/>
        <v>12</v>
      </c>
      <c r="X160" s="14">
        <v>4600103413</v>
      </c>
      <c r="Y160" s="12" t="s">
        <v>143</v>
      </c>
      <c r="Z160" s="12" t="s">
        <v>6</v>
      </c>
      <c r="AA160" s="14">
        <v>1917</v>
      </c>
      <c r="AB160" s="12" t="s">
        <v>10</v>
      </c>
      <c r="AC160" s="14" t="s">
        <v>166</v>
      </c>
      <c r="AD160" s="14" t="str">
        <f>IF(AND($X160='Reporte 6 a 12 meses'!$B$5,$Z160='Reporte 6 a 12 meses'!$B$7),ROW(),"")</f>
        <v/>
      </c>
      <c r="AE160" s="14" t="str">
        <f>IF(AND($X160='Reporte 1 a 5 años'!$B$5,$Z160='Reporte 1 a 5 años'!$B$7),ROW(),"")</f>
        <v/>
      </c>
      <c r="AG160" s="13"/>
      <c r="AH160" s="13"/>
      <c r="AI160" s="13"/>
      <c r="AJ160" s="13"/>
      <c r="AK160" s="13"/>
    </row>
    <row r="161" spans="23:37" ht="45" x14ac:dyDescent="0.25">
      <c r="W161" s="11">
        <f t="shared" si="2"/>
        <v>12</v>
      </c>
      <c r="X161" s="14">
        <v>4600103413</v>
      </c>
      <c r="Y161" s="12" t="s">
        <v>143</v>
      </c>
      <c r="Z161" s="12" t="s">
        <v>6</v>
      </c>
      <c r="AA161" s="14">
        <v>1917</v>
      </c>
      <c r="AB161" s="12" t="s">
        <v>10</v>
      </c>
      <c r="AC161" s="14" t="s">
        <v>116</v>
      </c>
      <c r="AD161" s="14" t="str">
        <f>IF(AND($X161='Reporte 6 a 12 meses'!$B$5,$Z161='Reporte 6 a 12 meses'!$B$7),ROW(),"")</f>
        <v/>
      </c>
      <c r="AE161" s="14" t="str">
        <f>IF(AND($X161='Reporte 1 a 5 años'!$B$5,$Z161='Reporte 1 a 5 años'!$B$7),ROW(),"")</f>
        <v/>
      </c>
      <c r="AG161" s="13"/>
      <c r="AH161" s="13"/>
      <c r="AI161" s="13"/>
      <c r="AJ161" s="13"/>
      <c r="AK161" s="13"/>
    </row>
    <row r="162" spans="23:37" ht="30" x14ac:dyDescent="0.25">
      <c r="W162" s="11">
        <f t="shared" si="2"/>
        <v>24</v>
      </c>
      <c r="X162" s="14">
        <v>4600103414</v>
      </c>
      <c r="Y162" s="12" t="s">
        <v>141</v>
      </c>
      <c r="Z162" s="12" t="s">
        <v>6</v>
      </c>
      <c r="AA162" s="14">
        <v>251</v>
      </c>
      <c r="AB162" s="12" t="s">
        <v>192</v>
      </c>
      <c r="AC162" s="14" t="s">
        <v>168</v>
      </c>
      <c r="AD162" s="14" t="str">
        <f>IF(AND($X162='Reporte 6 a 12 meses'!$B$5,$Z162='Reporte 6 a 12 meses'!$B$7),ROW(),"")</f>
        <v/>
      </c>
      <c r="AE162" s="14" t="str">
        <f>IF(AND($X162='Reporte 1 a 5 años'!$B$5,$Z162='Reporte 1 a 5 años'!$B$7),ROW(),"")</f>
        <v/>
      </c>
      <c r="AG162" s="13"/>
      <c r="AH162" s="13"/>
      <c r="AI162" s="13"/>
      <c r="AJ162" s="13"/>
      <c r="AK162" s="13"/>
    </row>
    <row r="163" spans="23:37" ht="30" x14ac:dyDescent="0.25">
      <c r="W163" s="11">
        <f t="shared" si="2"/>
        <v>24</v>
      </c>
      <c r="X163" s="14">
        <v>4600103414</v>
      </c>
      <c r="Y163" s="12" t="s">
        <v>141</v>
      </c>
      <c r="Z163" s="12" t="s">
        <v>6</v>
      </c>
      <c r="AA163" s="14">
        <v>251</v>
      </c>
      <c r="AB163" s="12" t="s">
        <v>192</v>
      </c>
      <c r="AC163" s="14" t="s">
        <v>167</v>
      </c>
      <c r="AD163" s="14" t="str">
        <f>IF(AND($X163='Reporte 6 a 12 meses'!$B$5,$Z163='Reporte 6 a 12 meses'!$B$7),ROW(),"")</f>
        <v/>
      </c>
      <c r="AE163" s="14" t="str">
        <f>IF(AND($X163='Reporte 1 a 5 años'!$B$5,$Z163='Reporte 1 a 5 años'!$B$7),ROW(),"")</f>
        <v/>
      </c>
      <c r="AG163" s="13"/>
      <c r="AH163" s="13"/>
      <c r="AI163" s="13"/>
      <c r="AJ163" s="13"/>
      <c r="AK163" s="13"/>
    </row>
    <row r="164" spans="23:37" ht="30" x14ac:dyDescent="0.25">
      <c r="W164" s="11">
        <f t="shared" si="2"/>
        <v>24</v>
      </c>
      <c r="X164" s="14">
        <v>4600103414</v>
      </c>
      <c r="Y164" s="12" t="s">
        <v>141</v>
      </c>
      <c r="Z164" s="12" t="s">
        <v>6</v>
      </c>
      <c r="AA164" s="14">
        <v>251</v>
      </c>
      <c r="AB164" s="12" t="s">
        <v>192</v>
      </c>
      <c r="AC164" s="14" t="s">
        <v>166</v>
      </c>
      <c r="AD164" s="14" t="str">
        <f>IF(AND($X164='Reporte 6 a 12 meses'!$B$5,$Z164='Reporte 6 a 12 meses'!$B$7),ROW(),"")</f>
        <v/>
      </c>
      <c r="AE164" s="14" t="str">
        <f>IF(AND($X164='Reporte 1 a 5 años'!$B$5,$Z164='Reporte 1 a 5 años'!$B$7),ROW(),"")</f>
        <v/>
      </c>
      <c r="AG164" s="13"/>
      <c r="AH164" s="13"/>
      <c r="AI164" s="13"/>
      <c r="AJ164" s="13"/>
      <c r="AK164" s="13"/>
    </row>
    <row r="165" spans="23:37" ht="45" x14ac:dyDescent="0.25">
      <c r="W165" s="11">
        <f t="shared" si="2"/>
        <v>24</v>
      </c>
      <c r="X165" s="14">
        <v>4600103414</v>
      </c>
      <c r="Y165" s="12" t="s">
        <v>141</v>
      </c>
      <c r="Z165" s="12" t="s">
        <v>6</v>
      </c>
      <c r="AA165" s="14">
        <v>251</v>
      </c>
      <c r="AB165" s="12" t="s">
        <v>192</v>
      </c>
      <c r="AC165" s="14" t="s">
        <v>116</v>
      </c>
      <c r="AD165" s="14" t="str">
        <f>IF(AND($X165='Reporte 6 a 12 meses'!$B$5,$Z165='Reporte 6 a 12 meses'!$B$7),ROW(),"")</f>
        <v/>
      </c>
      <c r="AE165" s="14" t="str">
        <f>IF(AND($X165='Reporte 1 a 5 años'!$B$5,$Z165='Reporte 1 a 5 años'!$B$7),ROW(),"")</f>
        <v/>
      </c>
      <c r="AG165" s="13"/>
      <c r="AH165" s="13"/>
      <c r="AI165" s="13"/>
      <c r="AJ165" s="13"/>
      <c r="AK165" s="13"/>
    </row>
    <row r="166" spans="23:37" ht="30" x14ac:dyDescent="0.25">
      <c r="W166" s="11">
        <f t="shared" si="2"/>
        <v>24</v>
      </c>
      <c r="X166" s="14">
        <v>4600103414</v>
      </c>
      <c r="Y166" s="12" t="s">
        <v>141</v>
      </c>
      <c r="Z166" s="12" t="s">
        <v>6</v>
      </c>
      <c r="AA166" s="14">
        <v>396</v>
      </c>
      <c r="AB166" s="12" t="s">
        <v>34</v>
      </c>
      <c r="AC166" s="14" t="s">
        <v>168</v>
      </c>
      <c r="AD166" s="14" t="str">
        <f>IF(AND($X166='Reporte 6 a 12 meses'!$B$5,$Z166='Reporte 6 a 12 meses'!$B$7),ROW(),"")</f>
        <v/>
      </c>
      <c r="AE166" s="14" t="str">
        <f>IF(AND($X166='Reporte 1 a 5 años'!$B$5,$Z166='Reporte 1 a 5 años'!$B$7),ROW(),"")</f>
        <v/>
      </c>
      <c r="AG166" s="13"/>
      <c r="AH166" s="13"/>
      <c r="AI166" s="13"/>
      <c r="AJ166" s="13"/>
      <c r="AK166" s="13"/>
    </row>
    <row r="167" spans="23:37" ht="30" x14ac:dyDescent="0.25">
      <c r="W167" s="11">
        <f t="shared" si="2"/>
        <v>24</v>
      </c>
      <c r="X167" s="14">
        <v>4600103414</v>
      </c>
      <c r="Y167" s="12" t="s">
        <v>141</v>
      </c>
      <c r="Z167" s="12" t="s">
        <v>6</v>
      </c>
      <c r="AA167" s="14">
        <v>396</v>
      </c>
      <c r="AB167" s="12" t="s">
        <v>34</v>
      </c>
      <c r="AC167" s="14" t="s">
        <v>167</v>
      </c>
      <c r="AD167" s="14" t="str">
        <f>IF(AND($X167='Reporte 6 a 12 meses'!$B$5,$Z167='Reporte 6 a 12 meses'!$B$7),ROW(),"")</f>
        <v/>
      </c>
      <c r="AE167" s="14" t="str">
        <f>IF(AND($X167='Reporte 1 a 5 años'!$B$5,$Z167='Reporte 1 a 5 años'!$B$7),ROW(),"")</f>
        <v/>
      </c>
      <c r="AG167" s="13"/>
      <c r="AH167" s="13"/>
      <c r="AI167" s="13"/>
      <c r="AJ167" s="13"/>
      <c r="AK167" s="13"/>
    </row>
    <row r="168" spans="23:37" ht="30" x14ac:dyDescent="0.25">
      <c r="W168" s="11">
        <f t="shared" si="2"/>
        <v>24</v>
      </c>
      <c r="X168" s="14">
        <v>4600103414</v>
      </c>
      <c r="Y168" s="12" t="s">
        <v>141</v>
      </c>
      <c r="Z168" s="12" t="s">
        <v>6</v>
      </c>
      <c r="AA168" s="14">
        <v>396</v>
      </c>
      <c r="AB168" s="12" t="s">
        <v>34</v>
      </c>
      <c r="AC168" s="14" t="s">
        <v>166</v>
      </c>
      <c r="AD168" s="14" t="str">
        <f>IF(AND($X168='Reporte 6 a 12 meses'!$B$5,$Z168='Reporte 6 a 12 meses'!$B$7),ROW(),"")</f>
        <v/>
      </c>
      <c r="AE168" s="14" t="str">
        <f>IF(AND($X168='Reporte 1 a 5 años'!$B$5,$Z168='Reporte 1 a 5 años'!$B$7),ROW(),"")</f>
        <v/>
      </c>
      <c r="AG168" s="13"/>
      <c r="AH168" s="13"/>
      <c r="AI168" s="13"/>
      <c r="AJ168" s="13"/>
      <c r="AK168" s="13"/>
    </row>
    <row r="169" spans="23:37" ht="45" x14ac:dyDescent="0.25">
      <c r="W169" s="11">
        <f t="shared" si="2"/>
        <v>24</v>
      </c>
      <c r="X169" s="14">
        <v>4600103414</v>
      </c>
      <c r="Y169" s="12" t="s">
        <v>141</v>
      </c>
      <c r="Z169" s="12" t="s">
        <v>6</v>
      </c>
      <c r="AA169" s="14">
        <v>396</v>
      </c>
      <c r="AB169" s="12" t="s">
        <v>34</v>
      </c>
      <c r="AC169" s="14" t="s">
        <v>116</v>
      </c>
      <c r="AD169" s="14" t="str">
        <f>IF(AND($X169='Reporte 6 a 12 meses'!$B$5,$Z169='Reporte 6 a 12 meses'!$B$7),ROW(),"")</f>
        <v/>
      </c>
      <c r="AE169" s="14" t="str">
        <f>IF(AND($X169='Reporte 1 a 5 años'!$B$5,$Z169='Reporte 1 a 5 años'!$B$7),ROW(),"")</f>
        <v/>
      </c>
      <c r="AG169" s="13"/>
      <c r="AH169" s="13"/>
      <c r="AI169" s="13"/>
      <c r="AJ169" s="13"/>
      <c r="AK169" s="13"/>
    </row>
    <row r="170" spans="23:37" ht="30" x14ac:dyDescent="0.25">
      <c r="W170" s="11">
        <f t="shared" si="2"/>
        <v>24</v>
      </c>
      <c r="X170" s="14">
        <v>4600103414</v>
      </c>
      <c r="Y170" s="12" t="s">
        <v>141</v>
      </c>
      <c r="Z170" s="12" t="s">
        <v>6</v>
      </c>
      <c r="AA170" s="14">
        <v>1876</v>
      </c>
      <c r="AB170" s="12" t="s">
        <v>52</v>
      </c>
      <c r="AC170" s="14" t="s">
        <v>168</v>
      </c>
      <c r="AD170" s="14" t="str">
        <f>IF(AND($X170='Reporte 6 a 12 meses'!$B$5,$Z170='Reporte 6 a 12 meses'!$B$7),ROW(),"")</f>
        <v/>
      </c>
      <c r="AE170" s="14" t="str">
        <f>IF(AND($X170='Reporte 1 a 5 años'!$B$5,$Z170='Reporte 1 a 5 años'!$B$7),ROW(),"")</f>
        <v/>
      </c>
      <c r="AG170" s="13"/>
      <c r="AH170" s="13"/>
      <c r="AI170" s="13"/>
      <c r="AJ170" s="13"/>
      <c r="AK170" s="13"/>
    </row>
    <row r="171" spans="23:37" ht="30" x14ac:dyDescent="0.25">
      <c r="W171" s="11">
        <f t="shared" si="2"/>
        <v>24</v>
      </c>
      <c r="X171" s="14">
        <v>4600103414</v>
      </c>
      <c r="Y171" s="12" t="s">
        <v>141</v>
      </c>
      <c r="Z171" s="12" t="s">
        <v>6</v>
      </c>
      <c r="AA171" s="14">
        <v>1876</v>
      </c>
      <c r="AB171" s="12" t="s">
        <v>52</v>
      </c>
      <c r="AC171" s="14" t="s">
        <v>167</v>
      </c>
      <c r="AD171" s="14" t="str">
        <f>IF(AND($X171='Reporte 6 a 12 meses'!$B$5,$Z171='Reporte 6 a 12 meses'!$B$7),ROW(),"")</f>
        <v/>
      </c>
      <c r="AE171" s="14" t="str">
        <f>IF(AND($X171='Reporte 1 a 5 años'!$B$5,$Z171='Reporte 1 a 5 años'!$B$7),ROW(),"")</f>
        <v/>
      </c>
      <c r="AG171" s="13"/>
      <c r="AH171" s="13"/>
      <c r="AI171" s="13"/>
      <c r="AJ171" s="13"/>
      <c r="AK171" s="13"/>
    </row>
    <row r="172" spans="23:37" ht="30" x14ac:dyDescent="0.25">
      <c r="W172" s="11">
        <f t="shared" si="2"/>
        <v>24</v>
      </c>
      <c r="X172" s="14">
        <v>4600103414</v>
      </c>
      <c r="Y172" s="12" t="s">
        <v>141</v>
      </c>
      <c r="Z172" s="12" t="s">
        <v>6</v>
      </c>
      <c r="AA172" s="14">
        <v>1876</v>
      </c>
      <c r="AB172" s="12" t="s">
        <v>52</v>
      </c>
      <c r="AC172" s="14" t="s">
        <v>166</v>
      </c>
      <c r="AD172" s="14" t="str">
        <f>IF(AND($X172='Reporte 6 a 12 meses'!$B$5,$Z172='Reporte 6 a 12 meses'!$B$7),ROW(),"")</f>
        <v/>
      </c>
      <c r="AE172" s="14" t="str">
        <f>IF(AND($X172='Reporte 1 a 5 años'!$B$5,$Z172='Reporte 1 a 5 años'!$B$7),ROW(),"")</f>
        <v/>
      </c>
      <c r="AG172" s="13"/>
      <c r="AH172" s="13"/>
      <c r="AI172" s="13"/>
      <c r="AJ172" s="13"/>
      <c r="AK172" s="13"/>
    </row>
    <row r="173" spans="23:37" ht="45" x14ac:dyDescent="0.25">
      <c r="W173" s="11">
        <f t="shared" si="2"/>
        <v>24</v>
      </c>
      <c r="X173" s="14">
        <v>4600103414</v>
      </c>
      <c r="Y173" s="12" t="s">
        <v>141</v>
      </c>
      <c r="Z173" s="12" t="s">
        <v>6</v>
      </c>
      <c r="AA173" s="14">
        <v>1876</v>
      </c>
      <c r="AB173" s="12" t="s">
        <v>52</v>
      </c>
      <c r="AC173" s="14" t="s">
        <v>116</v>
      </c>
      <c r="AD173" s="14" t="str">
        <f>IF(AND($X173='Reporte 6 a 12 meses'!$B$5,$Z173='Reporte 6 a 12 meses'!$B$7),ROW(),"")</f>
        <v/>
      </c>
      <c r="AE173" s="14" t="str">
        <f>IF(AND($X173='Reporte 1 a 5 años'!$B$5,$Z173='Reporte 1 a 5 años'!$B$7),ROW(),"")</f>
        <v/>
      </c>
      <c r="AG173" s="13"/>
      <c r="AH173" s="13"/>
      <c r="AI173" s="13"/>
      <c r="AJ173" s="13"/>
      <c r="AK173" s="13"/>
    </row>
    <row r="174" spans="23:37" ht="30" x14ac:dyDescent="0.25">
      <c r="W174" s="11">
        <f t="shared" si="2"/>
        <v>24</v>
      </c>
      <c r="X174" s="14">
        <v>4600103414</v>
      </c>
      <c r="Y174" s="12" t="s">
        <v>141</v>
      </c>
      <c r="Z174" s="12" t="s">
        <v>6</v>
      </c>
      <c r="AA174" s="14">
        <v>1875</v>
      </c>
      <c r="AB174" s="12" t="s">
        <v>53</v>
      </c>
      <c r="AC174" s="14" t="s">
        <v>168</v>
      </c>
      <c r="AD174" s="14" t="str">
        <f>IF(AND($X174='Reporte 6 a 12 meses'!$B$5,$Z174='Reporte 6 a 12 meses'!$B$7),ROW(),"")</f>
        <v/>
      </c>
      <c r="AE174" s="14" t="str">
        <f>IF(AND($X174='Reporte 1 a 5 años'!$B$5,$Z174='Reporte 1 a 5 años'!$B$7),ROW(),"")</f>
        <v/>
      </c>
      <c r="AG174" s="13"/>
      <c r="AH174" s="13"/>
      <c r="AI174" s="13"/>
      <c r="AJ174" s="13"/>
      <c r="AK174" s="13"/>
    </row>
    <row r="175" spans="23:37" ht="30" x14ac:dyDescent="0.25">
      <c r="W175" s="11">
        <f t="shared" si="2"/>
        <v>24</v>
      </c>
      <c r="X175" s="14">
        <v>4600103414</v>
      </c>
      <c r="Y175" s="12" t="s">
        <v>141</v>
      </c>
      <c r="Z175" s="12" t="s">
        <v>6</v>
      </c>
      <c r="AA175" s="14">
        <v>1875</v>
      </c>
      <c r="AB175" s="12" t="s">
        <v>53</v>
      </c>
      <c r="AC175" s="14" t="s">
        <v>167</v>
      </c>
      <c r="AD175" s="14" t="str">
        <f>IF(AND($X175='Reporte 6 a 12 meses'!$B$5,$Z175='Reporte 6 a 12 meses'!$B$7),ROW(),"")</f>
        <v/>
      </c>
      <c r="AE175" s="14" t="str">
        <f>IF(AND($X175='Reporte 1 a 5 años'!$B$5,$Z175='Reporte 1 a 5 años'!$B$7),ROW(),"")</f>
        <v/>
      </c>
      <c r="AG175" s="13"/>
      <c r="AH175" s="13"/>
      <c r="AI175" s="13"/>
      <c r="AJ175" s="13"/>
      <c r="AK175" s="13"/>
    </row>
    <row r="176" spans="23:37" ht="30" x14ac:dyDescent="0.25">
      <c r="W176" s="11">
        <f t="shared" si="2"/>
        <v>24</v>
      </c>
      <c r="X176" s="14">
        <v>4600103414</v>
      </c>
      <c r="Y176" s="12" t="s">
        <v>141</v>
      </c>
      <c r="Z176" s="12" t="s">
        <v>6</v>
      </c>
      <c r="AA176" s="14">
        <v>1875</v>
      </c>
      <c r="AB176" s="12" t="s">
        <v>53</v>
      </c>
      <c r="AC176" s="14" t="s">
        <v>166</v>
      </c>
      <c r="AD176" s="14" t="str">
        <f>IF(AND($X176='Reporte 6 a 12 meses'!$B$5,$Z176='Reporte 6 a 12 meses'!$B$7),ROW(),"")</f>
        <v/>
      </c>
      <c r="AE176" s="14" t="str">
        <f>IF(AND($X176='Reporte 1 a 5 años'!$B$5,$Z176='Reporte 1 a 5 años'!$B$7),ROW(),"")</f>
        <v/>
      </c>
      <c r="AG176" s="13"/>
      <c r="AH176" s="13"/>
      <c r="AI176" s="13"/>
      <c r="AJ176" s="13"/>
      <c r="AK176" s="13"/>
    </row>
    <row r="177" spans="23:37" ht="45" x14ac:dyDescent="0.25">
      <c r="W177" s="11">
        <f t="shared" si="2"/>
        <v>24</v>
      </c>
      <c r="X177" s="14">
        <v>4600103414</v>
      </c>
      <c r="Y177" s="12" t="s">
        <v>141</v>
      </c>
      <c r="Z177" s="12" t="s">
        <v>6</v>
      </c>
      <c r="AA177" s="14">
        <v>1875</v>
      </c>
      <c r="AB177" s="12" t="s">
        <v>53</v>
      </c>
      <c r="AC177" s="14" t="s">
        <v>116</v>
      </c>
      <c r="AD177" s="14" t="str">
        <f>IF(AND($X177='Reporte 6 a 12 meses'!$B$5,$Z177='Reporte 6 a 12 meses'!$B$7),ROW(),"")</f>
        <v/>
      </c>
      <c r="AE177" s="14" t="str">
        <f>IF(AND($X177='Reporte 1 a 5 años'!$B$5,$Z177='Reporte 1 a 5 años'!$B$7),ROW(),"")</f>
        <v/>
      </c>
      <c r="AG177" s="13"/>
      <c r="AH177" s="13"/>
      <c r="AI177" s="13"/>
      <c r="AJ177" s="13"/>
      <c r="AK177" s="13"/>
    </row>
    <row r="178" spans="23:37" ht="30" x14ac:dyDescent="0.25">
      <c r="W178" s="11">
        <f t="shared" si="2"/>
        <v>24</v>
      </c>
      <c r="X178" s="14">
        <v>4600103414</v>
      </c>
      <c r="Y178" s="12" t="s">
        <v>141</v>
      </c>
      <c r="Z178" s="12" t="s">
        <v>6</v>
      </c>
      <c r="AA178" s="14">
        <v>1179</v>
      </c>
      <c r="AB178" s="12" t="s">
        <v>54</v>
      </c>
      <c r="AC178" s="14" t="s">
        <v>168</v>
      </c>
      <c r="AD178" s="14" t="str">
        <f>IF(AND($X178='Reporte 6 a 12 meses'!$B$5,$Z178='Reporte 6 a 12 meses'!$B$7),ROW(),"")</f>
        <v/>
      </c>
      <c r="AE178" s="14" t="str">
        <f>IF(AND($X178='Reporte 1 a 5 años'!$B$5,$Z178='Reporte 1 a 5 años'!$B$7),ROW(),"")</f>
        <v/>
      </c>
      <c r="AG178" s="13"/>
      <c r="AH178" s="13"/>
      <c r="AI178" s="13"/>
      <c r="AJ178" s="13"/>
      <c r="AK178" s="13"/>
    </row>
    <row r="179" spans="23:37" ht="30" x14ac:dyDescent="0.25">
      <c r="W179" s="11">
        <f t="shared" si="2"/>
        <v>24</v>
      </c>
      <c r="X179" s="14">
        <v>4600103414</v>
      </c>
      <c r="Y179" s="12" t="s">
        <v>141</v>
      </c>
      <c r="Z179" s="12" t="s">
        <v>6</v>
      </c>
      <c r="AA179" s="14">
        <v>1179</v>
      </c>
      <c r="AB179" s="12" t="s">
        <v>54</v>
      </c>
      <c r="AC179" s="14" t="s">
        <v>167</v>
      </c>
      <c r="AD179" s="14" t="str">
        <f>IF(AND($X179='Reporte 6 a 12 meses'!$B$5,$Z179='Reporte 6 a 12 meses'!$B$7),ROW(),"")</f>
        <v/>
      </c>
      <c r="AE179" s="14" t="str">
        <f>IF(AND($X179='Reporte 1 a 5 años'!$B$5,$Z179='Reporte 1 a 5 años'!$B$7),ROW(),"")</f>
        <v/>
      </c>
      <c r="AG179" s="13"/>
      <c r="AH179" s="13"/>
      <c r="AI179" s="13"/>
      <c r="AJ179" s="13"/>
      <c r="AK179" s="13"/>
    </row>
    <row r="180" spans="23:37" ht="30" x14ac:dyDescent="0.25">
      <c r="W180" s="11">
        <f t="shared" si="2"/>
        <v>24</v>
      </c>
      <c r="X180" s="14">
        <v>4600103414</v>
      </c>
      <c r="Y180" s="12" t="s">
        <v>141</v>
      </c>
      <c r="Z180" s="12" t="s">
        <v>6</v>
      </c>
      <c r="AA180" s="14">
        <v>1179</v>
      </c>
      <c r="AB180" s="12" t="s">
        <v>54</v>
      </c>
      <c r="AC180" s="14" t="s">
        <v>166</v>
      </c>
      <c r="AD180" s="14" t="str">
        <f>IF(AND($X180='Reporte 6 a 12 meses'!$B$5,$Z180='Reporte 6 a 12 meses'!$B$7),ROW(),"")</f>
        <v/>
      </c>
      <c r="AE180" s="14" t="str">
        <f>IF(AND($X180='Reporte 1 a 5 años'!$B$5,$Z180='Reporte 1 a 5 años'!$B$7),ROW(),"")</f>
        <v/>
      </c>
      <c r="AG180" s="13"/>
      <c r="AH180" s="13"/>
      <c r="AI180" s="13"/>
      <c r="AJ180" s="13"/>
      <c r="AK180" s="13"/>
    </row>
    <row r="181" spans="23:37" ht="45" x14ac:dyDescent="0.25">
      <c r="W181" s="11">
        <f t="shared" si="2"/>
        <v>24</v>
      </c>
      <c r="X181" s="14">
        <v>4600103414</v>
      </c>
      <c r="Y181" s="12" t="s">
        <v>141</v>
      </c>
      <c r="Z181" s="12" t="s">
        <v>6</v>
      </c>
      <c r="AA181" s="14">
        <v>1179</v>
      </c>
      <c r="AB181" s="12" t="s">
        <v>54</v>
      </c>
      <c r="AC181" s="14" t="s">
        <v>116</v>
      </c>
      <c r="AD181" s="14" t="str">
        <f>IF(AND($X181='Reporte 6 a 12 meses'!$B$5,$Z181='Reporte 6 a 12 meses'!$B$7),ROW(),"")</f>
        <v/>
      </c>
      <c r="AE181" s="14" t="str">
        <f>IF(AND($X181='Reporte 1 a 5 años'!$B$5,$Z181='Reporte 1 a 5 años'!$B$7),ROW(),"")</f>
        <v/>
      </c>
      <c r="AG181" s="13"/>
      <c r="AH181" s="13"/>
      <c r="AI181" s="13"/>
      <c r="AJ181" s="13"/>
      <c r="AK181" s="13"/>
    </row>
    <row r="182" spans="23:37" ht="30" x14ac:dyDescent="0.25">
      <c r="W182" s="11">
        <f t="shared" si="2"/>
        <v>24</v>
      </c>
      <c r="X182" s="14">
        <v>4600103414</v>
      </c>
      <c r="Y182" s="12" t="s">
        <v>141</v>
      </c>
      <c r="Z182" s="12" t="s">
        <v>6</v>
      </c>
      <c r="AA182" s="14">
        <v>431</v>
      </c>
      <c r="AB182" s="12" t="s">
        <v>55</v>
      </c>
      <c r="AC182" s="14" t="s">
        <v>168</v>
      </c>
      <c r="AD182" s="14" t="str">
        <f>IF(AND($X182='Reporte 6 a 12 meses'!$B$5,$Z182='Reporte 6 a 12 meses'!$B$7),ROW(),"")</f>
        <v/>
      </c>
      <c r="AE182" s="14" t="str">
        <f>IF(AND($X182='Reporte 1 a 5 años'!$B$5,$Z182='Reporte 1 a 5 años'!$B$7),ROW(),"")</f>
        <v/>
      </c>
      <c r="AG182" s="13"/>
      <c r="AH182" s="13"/>
      <c r="AI182" s="13"/>
      <c r="AJ182" s="13"/>
      <c r="AK182" s="13"/>
    </row>
    <row r="183" spans="23:37" ht="30" x14ac:dyDescent="0.25">
      <c r="W183" s="11">
        <f t="shared" si="2"/>
        <v>24</v>
      </c>
      <c r="X183" s="14">
        <v>4600103414</v>
      </c>
      <c r="Y183" s="12" t="s">
        <v>141</v>
      </c>
      <c r="Z183" s="12" t="s">
        <v>6</v>
      </c>
      <c r="AA183" s="14">
        <v>431</v>
      </c>
      <c r="AB183" s="12" t="s">
        <v>55</v>
      </c>
      <c r="AC183" s="14" t="s">
        <v>167</v>
      </c>
      <c r="AD183" s="14" t="str">
        <f>IF(AND($X183='Reporte 6 a 12 meses'!$B$5,$Z183='Reporte 6 a 12 meses'!$B$7),ROW(),"")</f>
        <v/>
      </c>
      <c r="AE183" s="14" t="str">
        <f>IF(AND($X183='Reporte 1 a 5 años'!$B$5,$Z183='Reporte 1 a 5 años'!$B$7),ROW(),"")</f>
        <v/>
      </c>
      <c r="AG183" s="13"/>
      <c r="AH183" s="13"/>
      <c r="AI183" s="13"/>
      <c r="AJ183" s="13"/>
      <c r="AK183" s="13"/>
    </row>
    <row r="184" spans="23:37" ht="30" x14ac:dyDescent="0.25">
      <c r="W184" s="11">
        <f t="shared" si="2"/>
        <v>24</v>
      </c>
      <c r="X184" s="14">
        <v>4600103414</v>
      </c>
      <c r="Y184" s="12" t="s">
        <v>141</v>
      </c>
      <c r="Z184" s="12" t="s">
        <v>6</v>
      </c>
      <c r="AA184" s="14">
        <v>431</v>
      </c>
      <c r="AB184" s="12" t="s">
        <v>55</v>
      </c>
      <c r="AC184" s="14" t="s">
        <v>166</v>
      </c>
      <c r="AD184" s="14" t="str">
        <f>IF(AND($X184='Reporte 6 a 12 meses'!$B$5,$Z184='Reporte 6 a 12 meses'!$B$7),ROW(),"")</f>
        <v/>
      </c>
      <c r="AE184" s="14" t="str">
        <f>IF(AND($X184='Reporte 1 a 5 años'!$B$5,$Z184='Reporte 1 a 5 años'!$B$7),ROW(),"")</f>
        <v/>
      </c>
      <c r="AG184" s="13"/>
      <c r="AH184" s="13"/>
      <c r="AI184" s="13"/>
      <c r="AJ184" s="13"/>
      <c r="AK184" s="13"/>
    </row>
    <row r="185" spans="23:37" ht="45" x14ac:dyDescent="0.25">
      <c r="W185" s="11">
        <f t="shared" si="2"/>
        <v>24</v>
      </c>
      <c r="X185" s="14">
        <v>4600103414</v>
      </c>
      <c r="Y185" s="12" t="s">
        <v>141</v>
      </c>
      <c r="Z185" s="12" t="s">
        <v>6</v>
      </c>
      <c r="AA185" s="14">
        <v>431</v>
      </c>
      <c r="AB185" s="12" t="s">
        <v>55</v>
      </c>
      <c r="AC185" s="14" t="s">
        <v>116</v>
      </c>
      <c r="AD185" s="14" t="str">
        <f>IF(AND($X185='Reporte 6 a 12 meses'!$B$5,$Z185='Reporte 6 a 12 meses'!$B$7),ROW(),"")</f>
        <v/>
      </c>
      <c r="AE185" s="14" t="str">
        <f>IF(AND($X185='Reporte 1 a 5 años'!$B$5,$Z185='Reporte 1 a 5 años'!$B$7),ROW(),"")</f>
        <v/>
      </c>
      <c r="AG185" s="13"/>
      <c r="AH185" s="13"/>
      <c r="AI185" s="13"/>
      <c r="AJ185" s="13"/>
      <c r="AK185" s="13"/>
    </row>
    <row r="186" spans="23:37" ht="30" x14ac:dyDescent="0.25">
      <c r="W186" s="11">
        <f t="shared" si="2"/>
        <v>12</v>
      </c>
      <c r="X186" s="14">
        <v>4600103418</v>
      </c>
      <c r="Y186" s="12" t="s">
        <v>11</v>
      </c>
      <c r="Z186" s="12" t="s">
        <v>6</v>
      </c>
      <c r="AA186" s="14">
        <v>234</v>
      </c>
      <c r="AB186" s="12" t="s">
        <v>12</v>
      </c>
      <c r="AC186" s="14" t="s">
        <v>168</v>
      </c>
      <c r="AD186" s="14" t="str">
        <f>IF(AND($X186='Reporte 6 a 12 meses'!$B$5,$Z186='Reporte 6 a 12 meses'!$B$7),ROW(),"")</f>
        <v/>
      </c>
      <c r="AE186" s="14" t="str">
        <f>IF(AND($X186='Reporte 1 a 5 años'!$B$5,$Z186='Reporte 1 a 5 años'!$B$7),ROW(),"")</f>
        <v/>
      </c>
      <c r="AG186" s="13"/>
      <c r="AH186" s="13"/>
      <c r="AI186" s="13"/>
      <c r="AJ186" s="13"/>
      <c r="AK186" s="13"/>
    </row>
    <row r="187" spans="23:37" ht="30" x14ac:dyDescent="0.25">
      <c r="W187" s="11">
        <f t="shared" si="2"/>
        <v>12</v>
      </c>
      <c r="X187" s="14">
        <v>4600103418</v>
      </c>
      <c r="Y187" s="12" t="s">
        <v>11</v>
      </c>
      <c r="Z187" s="12" t="s">
        <v>6</v>
      </c>
      <c r="AA187" s="14">
        <v>234</v>
      </c>
      <c r="AB187" s="12" t="s">
        <v>12</v>
      </c>
      <c r="AC187" s="14" t="s">
        <v>167</v>
      </c>
      <c r="AD187" s="14" t="str">
        <f>IF(AND($X187='Reporte 6 a 12 meses'!$B$5,$Z187='Reporte 6 a 12 meses'!$B$7),ROW(),"")</f>
        <v/>
      </c>
      <c r="AE187" s="14" t="str">
        <f>IF(AND($X187='Reporte 1 a 5 años'!$B$5,$Z187='Reporte 1 a 5 años'!$B$7),ROW(),"")</f>
        <v/>
      </c>
      <c r="AG187" s="13"/>
      <c r="AH187" s="13"/>
      <c r="AI187" s="13"/>
      <c r="AJ187" s="13"/>
      <c r="AK187" s="13"/>
    </row>
    <row r="188" spans="23:37" ht="30" x14ac:dyDescent="0.25">
      <c r="W188" s="11">
        <f t="shared" si="2"/>
        <v>12</v>
      </c>
      <c r="X188" s="14">
        <v>4600103418</v>
      </c>
      <c r="Y188" s="12" t="s">
        <v>11</v>
      </c>
      <c r="Z188" s="12" t="s">
        <v>6</v>
      </c>
      <c r="AA188" s="14">
        <v>234</v>
      </c>
      <c r="AB188" s="12" t="s">
        <v>12</v>
      </c>
      <c r="AC188" s="14" t="s">
        <v>166</v>
      </c>
      <c r="AD188" s="14" t="str">
        <f>IF(AND($X188='Reporte 6 a 12 meses'!$B$5,$Z188='Reporte 6 a 12 meses'!$B$7),ROW(),"")</f>
        <v/>
      </c>
      <c r="AE188" s="14" t="str">
        <f>IF(AND($X188='Reporte 1 a 5 años'!$B$5,$Z188='Reporte 1 a 5 años'!$B$7),ROW(),"")</f>
        <v/>
      </c>
      <c r="AG188" s="13"/>
      <c r="AH188" s="13"/>
      <c r="AI188" s="13"/>
      <c r="AJ188" s="13"/>
      <c r="AK188" s="13"/>
    </row>
    <row r="189" spans="23:37" ht="45" x14ac:dyDescent="0.25">
      <c r="W189" s="11">
        <f t="shared" si="2"/>
        <v>12</v>
      </c>
      <c r="X189" s="14">
        <v>4600103418</v>
      </c>
      <c r="Y189" s="12" t="s">
        <v>11</v>
      </c>
      <c r="Z189" s="12" t="s">
        <v>6</v>
      </c>
      <c r="AA189" s="14">
        <v>234</v>
      </c>
      <c r="AB189" s="12" t="s">
        <v>12</v>
      </c>
      <c r="AC189" s="14" t="s">
        <v>116</v>
      </c>
      <c r="AD189" s="14" t="str">
        <f>IF(AND($X189='Reporte 6 a 12 meses'!$B$5,$Z189='Reporte 6 a 12 meses'!$B$7),ROW(),"")</f>
        <v/>
      </c>
      <c r="AE189" s="14" t="str">
        <f>IF(AND($X189='Reporte 1 a 5 años'!$B$5,$Z189='Reporte 1 a 5 años'!$B$7),ROW(),"")</f>
        <v/>
      </c>
      <c r="AG189" s="13"/>
      <c r="AH189" s="13"/>
      <c r="AI189" s="13"/>
      <c r="AJ189" s="13"/>
      <c r="AK189" s="13"/>
    </row>
    <row r="190" spans="23:37" ht="30" x14ac:dyDescent="0.25">
      <c r="W190" s="11">
        <f t="shared" si="2"/>
        <v>12</v>
      </c>
      <c r="X190" s="14">
        <v>4600103418</v>
      </c>
      <c r="Y190" s="12" t="s">
        <v>11</v>
      </c>
      <c r="Z190" s="12" t="s">
        <v>6</v>
      </c>
      <c r="AA190" s="14">
        <v>1693</v>
      </c>
      <c r="AB190" s="12" t="s">
        <v>14</v>
      </c>
      <c r="AC190" s="14" t="s">
        <v>168</v>
      </c>
      <c r="AD190" s="14" t="str">
        <f>IF(AND($X190='Reporte 6 a 12 meses'!$B$5,$Z190='Reporte 6 a 12 meses'!$B$7),ROW(),"")</f>
        <v/>
      </c>
      <c r="AE190" s="14" t="str">
        <f>IF(AND($X190='Reporte 1 a 5 años'!$B$5,$Z190='Reporte 1 a 5 años'!$B$7),ROW(),"")</f>
        <v/>
      </c>
      <c r="AG190" s="13"/>
      <c r="AH190" s="13"/>
      <c r="AI190" s="13"/>
      <c r="AJ190" s="13"/>
      <c r="AK190" s="13"/>
    </row>
    <row r="191" spans="23:37" ht="30" x14ac:dyDescent="0.25">
      <c r="W191" s="11">
        <f t="shared" si="2"/>
        <v>12</v>
      </c>
      <c r="X191" s="14">
        <v>4600103418</v>
      </c>
      <c r="Y191" s="12" t="s">
        <v>11</v>
      </c>
      <c r="Z191" s="12" t="s">
        <v>6</v>
      </c>
      <c r="AA191" s="14">
        <v>1693</v>
      </c>
      <c r="AB191" s="12" t="s">
        <v>14</v>
      </c>
      <c r="AC191" s="14" t="s">
        <v>167</v>
      </c>
      <c r="AD191" s="14" t="str">
        <f>IF(AND($X191='Reporte 6 a 12 meses'!$B$5,$Z191='Reporte 6 a 12 meses'!$B$7),ROW(),"")</f>
        <v/>
      </c>
      <c r="AE191" s="14" t="str">
        <f>IF(AND($X191='Reporte 1 a 5 años'!$B$5,$Z191='Reporte 1 a 5 años'!$B$7),ROW(),"")</f>
        <v/>
      </c>
      <c r="AG191" s="13"/>
      <c r="AH191" s="13"/>
      <c r="AI191" s="13"/>
      <c r="AJ191" s="13"/>
      <c r="AK191" s="13"/>
    </row>
    <row r="192" spans="23:37" ht="30" x14ac:dyDescent="0.25">
      <c r="W192" s="11">
        <f t="shared" si="2"/>
        <v>12</v>
      </c>
      <c r="X192" s="14">
        <v>4600103418</v>
      </c>
      <c r="Y192" s="12" t="s">
        <v>11</v>
      </c>
      <c r="Z192" s="12" t="s">
        <v>6</v>
      </c>
      <c r="AA192" s="14">
        <v>1693</v>
      </c>
      <c r="AB192" s="12" t="s">
        <v>14</v>
      </c>
      <c r="AC192" s="14" t="s">
        <v>166</v>
      </c>
      <c r="AD192" s="14" t="str">
        <f>IF(AND($X192='Reporte 6 a 12 meses'!$B$5,$Z192='Reporte 6 a 12 meses'!$B$7),ROW(),"")</f>
        <v/>
      </c>
      <c r="AE192" s="14" t="str">
        <f>IF(AND($X192='Reporte 1 a 5 años'!$B$5,$Z192='Reporte 1 a 5 años'!$B$7),ROW(),"")</f>
        <v/>
      </c>
      <c r="AG192" s="13"/>
      <c r="AH192" s="13"/>
      <c r="AI192" s="13"/>
      <c r="AJ192" s="13"/>
      <c r="AK192" s="13"/>
    </row>
    <row r="193" spans="23:37" ht="45" x14ac:dyDescent="0.25">
      <c r="W193" s="11">
        <f t="shared" si="2"/>
        <v>12</v>
      </c>
      <c r="X193" s="14">
        <v>4600103418</v>
      </c>
      <c r="Y193" s="12" t="s">
        <v>11</v>
      </c>
      <c r="Z193" s="12" t="s">
        <v>6</v>
      </c>
      <c r="AA193" s="14">
        <v>1693</v>
      </c>
      <c r="AB193" s="12" t="s">
        <v>14</v>
      </c>
      <c r="AC193" s="14" t="s">
        <v>116</v>
      </c>
      <c r="AD193" s="14" t="str">
        <f>IF(AND($X193='Reporte 6 a 12 meses'!$B$5,$Z193='Reporte 6 a 12 meses'!$B$7),ROW(),"")</f>
        <v/>
      </c>
      <c r="AE193" s="14" t="str">
        <f>IF(AND($X193='Reporte 1 a 5 años'!$B$5,$Z193='Reporte 1 a 5 años'!$B$7),ROW(),"")</f>
        <v/>
      </c>
      <c r="AG193" s="13"/>
      <c r="AH193" s="13"/>
      <c r="AI193" s="13"/>
      <c r="AJ193" s="13"/>
      <c r="AK193" s="13"/>
    </row>
    <row r="194" spans="23:37" ht="30" x14ac:dyDescent="0.25">
      <c r="W194" s="11">
        <f t="shared" si="2"/>
        <v>12</v>
      </c>
      <c r="X194" s="14">
        <v>4600103418</v>
      </c>
      <c r="Y194" s="12" t="s">
        <v>11</v>
      </c>
      <c r="Z194" s="12" t="s">
        <v>6</v>
      </c>
      <c r="AA194" s="14">
        <v>1217</v>
      </c>
      <c r="AB194" s="12" t="s">
        <v>15</v>
      </c>
      <c r="AC194" s="14" t="s">
        <v>168</v>
      </c>
      <c r="AD194" s="14" t="str">
        <f>IF(AND($X194='Reporte 6 a 12 meses'!$B$5,$Z194='Reporte 6 a 12 meses'!$B$7),ROW(),"")</f>
        <v/>
      </c>
      <c r="AE194" s="14" t="str">
        <f>IF(AND($X194='Reporte 1 a 5 años'!$B$5,$Z194='Reporte 1 a 5 años'!$B$7),ROW(),"")</f>
        <v/>
      </c>
      <c r="AG194" s="13"/>
      <c r="AH194" s="13"/>
      <c r="AI194" s="13"/>
      <c r="AJ194" s="13"/>
      <c r="AK194" s="13"/>
    </row>
    <row r="195" spans="23:37" ht="30" x14ac:dyDescent="0.25">
      <c r="W195" s="11">
        <f t="shared" ref="W195:W258" si="3">COUNTIFS(X:X,X195,Z:Z,Z195)</f>
        <v>12</v>
      </c>
      <c r="X195" s="14">
        <v>4600103418</v>
      </c>
      <c r="Y195" s="12" t="s">
        <v>11</v>
      </c>
      <c r="Z195" s="12" t="s">
        <v>6</v>
      </c>
      <c r="AA195" s="14">
        <v>1217</v>
      </c>
      <c r="AB195" s="12" t="s">
        <v>15</v>
      </c>
      <c r="AC195" s="14" t="s">
        <v>167</v>
      </c>
      <c r="AD195" s="14" t="str">
        <f>IF(AND($X195='Reporte 6 a 12 meses'!$B$5,$Z195='Reporte 6 a 12 meses'!$B$7),ROW(),"")</f>
        <v/>
      </c>
      <c r="AE195" s="14" t="str">
        <f>IF(AND($X195='Reporte 1 a 5 años'!$B$5,$Z195='Reporte 1 a 5 años'!$B$7),ROW(),"")</f>
        <v/>
      </c>
      <c r="AG195" s="13"/>
      <c r="AH195" s="13"/>
      <c r="AI195" s="13"/>
      <c r="AJ195" s="13"/>
      <c r="AK195" s="13"/>
    </row>
    <row r="196" spans="23:37" ht="30" x14ac:dyDescent="0.25">
      <c r="W196" s="11">
        <f t="shared" si="3"/>
        <v>12</v>
      </c>
      <c r="X196" s="14">
        <v>4600103418</v>
      </c>
      <c r="Y196" s="12" t="s">
        <v>11</v>
      </c>
      <c r="Z196" s="12" t="s">
        <v>6</v>
      </c>
      <c r="AA196" s="14">
        <v>1217</v>
      </c>
      <c r="AB196" s="12" t="s">
        <v>15</v>
      </c>
      <c r="AC196" s="14" t="s">
        <v>166</v>
      </c>
      <c r="AD196" s="14" t="str">
        <f>IF(AND($X196='Reporte 6 a 12 meses'!$B$5,$Z196='Reporte 6 a 12 meses'!$B$7),ROW(),"")</f>
        <v/>
      </c>
      <c r="AE196" s="14" t="str">
        <f>IF(AND($X196='Reporte 1 a 5 años'!$B$5,$Z196='Reporte 1 a 5 años'!$B$7),ROW(),"")</f>
        <v/>
      </c>
      <c r="AG196" s="13"/>
      <c r="AH196" s="13"/>
      <c r="AI196" s="13"/>
      <c r="AJ196" s="13"/>
      <c r="AK196" s="13"/>
    </row>
    <row r="197" spans="23:37" ht="45" x14ac:dyDescent="0.25">
      <c r="W197" s="11">
        <f t="shared" si="3"/>
        <v>12</v>
      </c>
      <c r="X197" s="14">
        <v>4600103418</v>
      </c>
      <c r="Y197" s="12" t="s">
        <v>11</v>
      </c>
      <c r="Z197" s="12" t="s">
        <v>6</v>
      </c>
      <c r="AA197" s="14">
        <v>1217</v>
      </c>
      <c r="AB197" s="12" t="s">
        <v>15</v>
      </c>
      <c r="AC197" s="14" t="s">
        <v>116</v>
      </c>
      <c r="AD197" s="14" t="str">
        <f>IF(AND($X197='Reporte 6 a 12 meses'!$B$5,$Z197='Reporte 6 a 12 meses'!$B$7),ROW(),"")</f>
        <v/>
      </c>
      <c r="AE197" s="14" t="str">
        <f>IF(AND($X197='Reporte 1 a 5 años'!$B$5,$Z197='Reporte 1 a 5 años'!$B$7),ROW(),"")</f>
        <v/>
      </c>
      <c r="AG197" s="13"/>
      <c r="AH197" s="13"/>
      <c r="AI197" s="13"/>
      <c r="AJ197" s="13"/>
      <c r="AK197" s="13"/>
    </row>
    <row r="198" spans="23:37" x14ac:dyDescent="0.25">
      <c r="W198" s="11">
        <f t="shared" si="3"/>
        <v>4</v>
      </c>
      <c r="X198" s="14">
        <v>4600103423</v>
      </c>
      <c r="Y198" s="12" t="s">
        <v>145</v>
      </c>
      <c r="Z198" s="12" t="s">
        <v>16</v>
      </c>
      <c r="AA198" s="14">
        <v>1281</v>
      </c>
      <c r="AB198" s="12" t="s">
        <v>17</v>
      </c>
      <c r="AC198" s="14" t="s">
        <v>168</v>
      </c>
      <c r="AD198" s="14" t="str">
        <f>IF(AND($X198='Reporte 6 a 12 meses'!$B$5,$Z198='Reporte 6 a 12 meses'!$B$7),ROW(),"")</f>
        <v/>
      </c>
      <c r="AE198" s="14" t="str">
        <f>IF(AND($X198='Reporte 1 a 5 años'!$B$5,$Z198='Reporte 1 a 5 años'!$B$7),ROW(),"")</f>
        <v/>
      </c>
      <c r="AG198" s="13"/>
      <c r="AH198" s="13"/>
      <c r="AI198" s="13"/>
      <c r="AJ198" s="13"/>
      <c r="AK198" s="13"/>
    </row>
    <row r="199" spans="23:37" x14ac:dyDescent="0.25">
      <c r="W199" s="11">
        <f t="shared" si="3"/>
        <v>4</v>
      </c>
      <c r="X199" s="14">
        <v>4600103423</v>
      </c>
      <c r="Y199" s="12" t="s">
        <v>145</v>
      </c>
      <c r="Z199" s="12" t="s">
        <v>16</v>
      </c>
      <c r="AA199" s="14">
        <v>1281</v>
      </c>
      <c r="AB199" s="12" t="s">
        <v>17</v>
      </c>
      <c r="AC199" s="14" t="s">
        <v>167</v>
      </c>
      <c r="AD199" s="14" t="str">
        <f>IF(AND($X199='Reporte 6 a 12 meses'!$B$5,$Z199='Reporte 6 a 12 meses'!$B$7),ROW(),"")</f>
        <v/>
      </c>
      <c r="AE199" s="14" t="str">
        <f>IF(AND($X199='Reporte 1 a 5 años'!$B$5,$Z199='Reporte 1 a 5 años'!$B$7),ROW(),"")</f>
        <v/>
      </c>
      <c r="AG199" s="13"/>
      <c r="AH199" s="13"/>
      <c r="AI199" s="13"/>
      <c r="AJ199" s="13"/>
      <c r="AK199" s="13"/>
    </row>
    <row r="200" spans="23:37" x14ac:dyDescent="0.25">
      <c r="W200" s="11">
        <f t="shared" si="3"/>
        <v>4</v>
      </c>
      <c r="X200" s="14">
        <v>4600103423</v>
      </c>
      <c r="Y200" s="12" t="s">
        <v>145</v>
      </c>
      <c r="Z200" s="12" t="s">
        <v>16</v>
      </c>
      <c r="AA200" s="14">
        <v>1281</v>
      </c>
      <c r="AB200" s="12" t="s">
        <v>17</v>
      </c>
      <c r="AC200" s="14" t="s">
        <v>166</v>
      </c>
      <c r="AD200" s="14" t="str">
        <f>IF(AND($X200='Reporte 6 a 12 meses'!$B$5,$Z200='Reporte 6 a 12 meses'!$B$7),ROW(),"")</f>
        <v/>
      </c>
      <c r="AE200" s="14" t="str">
        <f>IF(AND($X200='Reporte 1 a 5 años'!$B$5,$Z200='Reporte 1 a 5 años'!$B$7),ROW(),"")</f>
        <v/>
      </c>
      <c r="AG200" s="13"/>
      <c r="AH200" s="13"/>
      <c r="AI200" s="13"/>
      <c r="AJ200" s="13"/>
      <c r="AK200" s="13"/>
    </row>
    <row r="201" spans="23:37" ht="45" x14ac:dyDescent="0.25">
      <c r="W201" s="11">
        <f t="shared" si="3"/>
        <v>4</v>
      </c>
      <c r="X201" s="14">
        <v>4600103423</v>
      </c>
      <c r="Y201" s="12" t="s">
        <v>145</v>
      </c>
      <c r="Z201" s="12" t="s">
        <v>16</v>
      </c>
      <c r="AA201" s="14">
        <v>1281</v>
      </c>
      <c r="AB201" s="12" t="s">
        <v>17</v>
      </c>
      <c r="AC201" s="14" t="s">
        <v>116</v>
      </c>
      <c r="AD201" s="14" t="str">
        <f>IF(AND($X201='Reporte 6 a 12 meses'!$B$5,$Z201='Reporte 6 a 12 meses'!$B$7),ROW(),"")</f>
        <v/>
      </c>
      <c r="AE201" s="14" t="str">
        <f>IF(AND($X201='Reporte 1 a 5 años'!$B$5,$Z201='Reporte 1 a 5 años'!$B$7),ROW(),"")</f>
        <v/>
      </c>
      <c r="AG201" s="13"/>
      <c r="AH201" s="13"/>
      <c r="AI201" s="13"/>
      <c r="AJ201" s="13"/>
      <c r="AK201" s="13"/>
    </row>
    <row r="202" spans="23:37" x14ac:dyDescent="0.25">
      <c r="W202" s="11">
        <f t="shared" si="3"/>
        <v>8</v>
      </c>
      <c r="X202" s="14">
        <v>4600103426</v>
      </c>
      <c r="Y202" s="12" t="s">
        <v>150</v>
      </c>
      <c r="Z202" s="12" t="s">
        <v>16</v>
      </c>
      <c r="AA202" s="14">
        <v>1116</v>
      </c>
      <c r="AB202" s="12" t="s">
        <v>68</v>
      </c>
      <c r="AC202" s="14" t="s">
        <v>168</v>
      </c>
      <c r="AD202" s="14" t="str">
        <f>IF(AND($X202='Reporte 6 a 12 meses'!$B$5,$Z202='Reporte 6 a 12 meses'!$B$7),ROW(),"")</f>
        <v/>
      </c>
      <c r="AE202" s="14" t="str">
        <f>IF(AND($X202='Reporte 1 a 5 años'!$B$5,$Z202='Reporte 1 a 5 años'!$B$7),ROW(),"")</f>
        <v/>
      </c>
      <c r="AG202" s="13"/>
      <c r="AH202" s="13"/>
      <c r="AI202" s="13"/>
      <c r="AJ202" s="13"/>
      <c r="AK202" s="13"/>
    </row>
    <row r="203" spans="23:37" x14ac:dyDescent="0.25">
      <c r="W203" s="11">
        <f t="shared" si="3"/>
        <v>8</v>
      </c>
      <c r="X203" s="14">
        <v>4600103426</v>
      </c>
      <c r="Y203" s="12" t="s">
        <v>150</v>
      </c>
      <c r="Z203" s="12" t="s">
        <v>16</v>
      </c>
      <c r="AA203" s="14">
        <v>1116</v>
      </c>
      <c r="AB203" s="12" t="s">
        <v>68</v>
      </c>
      <c r="AC203" s="14" t="s">
        <v>167</v>
      </c>
      <c r="AD203" s="14" t="str">
        <f>IF(AND($X203='Reporte 6 a 12 meses'!$B$5,$Z203='Reporte 6 a 12 meses'!$B$7),ROW(),"")</f>
        <v/>
      </c>
      <c r="AE203" s="14" t="str">
        <f>IF(AND($X203='Reporte 1 a 5 años'!$B$5,$Z203='Reporte 1 a 5 años'!$B$7),ROW(),"")</f>
        <v/>
      </c>
      <c r="AG203" s="13"/>
      <c r="AH203" s="13"/>
      <c r="AI203" s="13"/>
      <c r="AJ203" s="13"/>
      <c r="AK203" s="13"/>
    </row>
    <row r="204" spans="23:37" x14ac:dyDescent="0.25">
      <c r="W204" s="11">
        <f t="shared" si="3"/>
        <v>8</v>
      </c>
      <c r="X204" s="14">
        <v>4600103426</v>
      </c>
      <c r="Y204" s="12" t="s">
        <v>150</v>
      </c>
      <c r="Z204" s="12" t="s">
        <v>16</v>
      </c>
      <c r="AA204" s="14">
        <v>1116</v>
      </c>
      <c r="AB204" s="12" t="s">
        <v>68</v>
      </c>
      <c r="AC204" s="14" t="s">
        <v>166</v>
      </c>
      <c r="AD204" s="14" t="str">
        <f>IF(AND($X204='Reporte 6 a 12 meses'!$B$5,$Z204='Reporte 6 a 12 meses'!$B$7),ROW(),"")</f>
        <v/>
      </c>
      <c r="AE204" s="14" t="str">
        <f>IF(AND($X204='Reporte 1 a 5 años'!$B$5,$Z204='Reporte 1 a 5 años'!$B$7),ROW(),"")</f>
        <v/>
      </c>
      <c r="AG204" s="13"/>
      <c r="AH204" s="13"/>
      <c r="AI204" s="13"/>
      <c r="AJ204" s="13"/>
      <c r="AK204" s="13"/>
    </row>
    <row r="205" spans="23:37" ht="45" x14ac:dyDescent="0.25">
      <c r="W205" s="11">
        <f t="shared" si="3"/>
        <v>8</v>
      </c>
      <c r="X205" s="14">
        <v>4600103426</v>
      </c>
      <c r="Y205" s="12" t="s">
        <v>150</v>
      </c>
      <c r="Z205" s="12" t="s">
        <v>16</v>
      </c>
      <c r="AA205" s="14">
        <v>1116</v>
      </c>
      <c r="AB205" s="12" t="s">
        <v>68</v>
      </c>
      <c r="AC205" s="14" t="s">
        <v>116</v>
      </c>
      <c r="AD205" s="14" t="str">
        <f>IF(AND($X205='Reporte 6 a 12 meses'!$B$5,$Z205='Reporte 6 a 12 meses'!$B$7),ROW(),"")</f>
        <v/>
      </c>
      <c r="AE205" s="14" t="str">
        <f>IF(AND($X205='Reporte 1 a 5 años'!$B$5,$Z205='Reporte 1 a 5 años'!$B$7),ROW(),"")</f>
        <v/>
      </c>
      <c r="AG205" s="13"/>
      <c r="AH205" s="13"/>
      <c r="AI205" s="13"/>
      <c r="AJ205" s="13"/>
      <c r="AK205" s="13"/>
    </row>
    <row r="206" spans="23:37" x14ac:dyDescent="0.25">
      <c r="W206" s="11">
        <f t="shared" si="3"/>
        <v>8</v>
      </c>
      <c r="X206" s="14">
        <v>4600103426</v>
      </c>
      <c r="Y206" s="12" t="s">
        <v>150</v>
      </c>
      <c r="Z206" s="12" t="s">
        <v>16</v>
      </c>
      <c r="AA206" s="14">
        <v>985</v>
      </c>
      <c r="AB206" s="12" t="s">
        <v>24</v>
      </c>
      <c r="AC206" s="14" t="s">
        <v>168</v>
      </c>
      <c r="AD206" s="14" t="str">
        <f>IF(AND($X206='Reporte 6 a 12 meses'!$B$5,$Z206='Reporte 6 a 12 meses'!$B$7),ROW(),"")</f>
        <v/>
      </c>
      <c r="AE206" s="14" t="str">
        <f>IF(AND($X206='Reporte 1 a 5 años'!$B$5,$Z206='Reporte 1 a 5 años'!$B$7),ROW(),"")</f>
        <v/>
      </c>
      <c r="AG206" s="13"/>
      <c r="AH206" s="13"/>
      <c r="AI206" s="13"/>
      <c r="AJ206" s="13"/>
      <c r="AK206" s="13"/>
    </row>
    <row r="207" spans="23:37" x14ac:dyDescent="0.25">
      <c r="W207" s="11">
        <f t="shared" si="3"/>
        <v>8</v>
      </c>
      <c r="X207" s="14">
        <v>4600103426</v>
      </c>
      <c r="Y207" s="12" t="s">
        <v>150</v>
      </c>
      <c r="Z207" s="12" t="s">
        <v>16</v>
      </c>
      <c r="AA207" s="14">
        <v>985</v>
      </c>
      <c r="AB207" s="12" t="s">
        <v>24</v>
      </c>
      <c r="AC207" s="14" t="s">
        <v>167</v>
      </c>
      <c r="AD207" s="14" t="str">
        <f>IF(AND($X207='Reporte 6 a 12 meses'!$B$5,$Z207='Reporte 6 a 12 meses'!$B$7),ROW(),"")</f>
        <v/>
      </c>
      <c r="AE207" s="14" t="str">
        <f>IF(AND($X207='Reporte 1 a 5 años'!$B$5,$Z207='Reporte 1 a 5 años'!$B$7),ROW(),"")</f>
        <v/>
      </c>
      <c r="AG207" s="13"/>
      <c r="AH207" s="13"/>
      <c r="AI207" s="13"/>
      <c r="AJ207" s="13"/>
      <c r="AK207" s="13"/>
    </row>
    <row r="208" spans="23:37" x14ac:dyDescent="0.25">
      <c r="W208" s="11">
        <f t="shared" si="3"/>
        <v>8</v>
      </c>
      <c r="X208" s="14">
        <v>4600103426</v>
      </c>
      <c r="Y208" s="12" t="s">
        <v>150</v>
      </c>
      <c r="Z208" s="12" t="s">
        <v>16</v>
      </c>
      <c r="AA208" s="14">
        <v>985</v>
      </c>
      <c r="AB208" s="12" t="s">
        <v>24</v>
      </c>
      <c r="AC208" s="14" t="s">
        <v>166</v>
      </c>
      <c r="AD208" s="14" t="str">
        <f>IF(AND($X208='Reporte 6 a 12 meses'!$B$5,$Z208='Reporte 6 a 12 meses'!$B$7),ROW(),"")</f>
        <v/>
      </c>
      <c r="AE208" s="14" t="str">
        <f>IF(AND($X208='Reporte 1 a 5 años'!$B$5,$Z208='Reporte 1 a 5 años'!$B$7),ROW(),"")</f>
        <v/>
      </c>
      <c r="AG208" s="13"/>
      <c r="AH208" s="13"/>
      <c r="AI208" s="13"/>
      <c r="AJ208" s="13"/>
      <c r="AK208" s="13"/>
    </row>
    <row r="209" spans="23:37" ht="45" x14ac:dyDescent="0.25">
      <c r="W209" s="11">
        <f t="shared" si="3"/>
        <v>8</v>
      </c>
      <c r="X209" s="14">
        <v>4600103426</v>
      </c>
      <c r="Y209" s="12" t="s">
        <v>150</v>
      </c>
      <c r="Z209" s="12" t="s">
        <v>16</v>
      </c>
      <c r="AA209" s="14">
        <v>985</v>
      </c>
      <c r="AB209" s="12" t="s">
        <v>24</v>
      </c>
      <c r="AC209" s="14" t="s">
        <v>116</v>
      </c>
      <c r="AD209" s="14" t="str">
        <f>IF(AND($X209='Reporte 6 a 12 meses'!$B$5,$Z209='Reporte 6 a 12 meses'!$B$7),ROW(),"")</f>
        <v/>
      </c>
      <c r="AE209" s="14" t="str">
        <f>IF(AND($X209='Reporte 1 a 5 años'!$B$5,$Z209='Reporte 1 a 5 años'!$B$7),ROW(),"")</f>
        <v/>
      </c>
      <c r="AG209" s="13"/>
      <c r="AH209" s="13"/>
      <c r="AI209" s="13"/>
      <c r="AJ209" s="13"/>
      <c r="AK209" s="13"/>
    </row>
    <row r="210" spans="23:37" ht="30" x14ac:dyDescent="0.25">
      <c r="W210" s="11">
        <f t="shared" si="3"/>
        <v>8</v>
      </c>
      <c r="X210" s="14">
        <v>4600103427</v>
      </c>
      <c r="Y210" s="12" t="s">
        <v>153</v>
      </c>
      <c r="Z210" s="12" t="s">
        <v>47</v>
      </c>
      <c r="AA210" s="14">
        <v>1784</v>
      </c>
      <c r="AB210" s="12" t="s">
        <v>48</v>
      </c>
      <c r="AC210" s="14" t="s">
        <v>168</v>
      </c>
      <c r="AD210" s="14" t="str">
        <f>IF(AND($X210='Reporte 6 a 12 meses'!$B$5,$Z210='Reporte 6 a 12 meses'!$B$7),ROW(),"")</f>
        <v/>
      </c>
      <c r="AE210" s="14" t="str">
        <f>IF(AND($X210='Reporte 1 a 5 años'!$B$5,$Z210='Reporte 1 a 5 años'!$B$7),ROW(),"")</f>
        <v/>
      </c>
      <c r="AG210" s="13"/>
      <c r="AH210" s="13"/>
      <c r="AI210" s="13"/>
      <c r="AJ210" s="13"/>
      <c r="AK210" s="13"/>
    </row>
    <row r="211" spans="23:37" ht="30" x14ac:dyDescent="0.25">
      <c r="W211" s="11">
        <f t="shared" si="3"/>
        <v>8</v>
      </c>
      <c r="X211" s="14">
        <v>4600103427</v>
      </c>
      <c r="Y211" s="12" t="s">
        <v>153</v>
      </c>
      <c r="Z211" s="12" t="s">
        <v>47</v>
      </c>
      <c r="AA211" s="14">
        <v>1784</v>
      </c>
      <c r="AB211" s="12" t="s">
        <v>48</v>
      </c>
      <c r="AC211" s="14" t="s">
        <v>167</v>
      </c>
      <c r="AD211" s="14" t="str">
        <f>IF(AND($X211='Reporte 6 a 12 meses'!$B$5,$Z211='Reporte 6 a 12 meses'!$B$7),ROW(),"")</f>
        <v/>
      </c>
      <c r="AE211" s="14" t="str">
        <f>IF(AND($X211='Reporte 1 a 5 años'!$B$5,$Z211='Reporte 1 a 5 años'!$B$7),ROW(),"")</f>
        <v/>
      </c>
      <c r="AG211" s="13"/>
      <c r="AH211" s="13"/>
      <c r="AI211" s="13"/>
      <c r="AJ211" s="13"/>
      <c r="AK211" s="13"/>
    </row>
    <row r="212" spans="23:37" ht="30" x14ac:dyDescent="0.25">
      <c r="W212" s="11">
        <f t="shared" si="3"/>
        <v>8</v>
      </c>
      <c r="X212" s="14">
        <v>4600103427</v>
      </c>
      <c r="Y212" s="12" t="s">
        <v>153</v>
      </c>
      <c r="Z212" s="12" t="s">
        <v>47</v>
      </c>
      <c r="AA212" s="14">
        <v>1784</v>
      </c>
      <c r="AB212" s="12" t="s">
        <v>48</v>
      </c>
      <c r="AC212" s="14" t="s">
        <v>166</v>
      </c>
      <c r="AD212" s="14" t="str">
        <f>IF(AND($X212='Reporte 6 a 12 meses'!$B$5,$Z212='Reporte 6 a 12 meses'!$B$7),ROW(),"")</f>
        <v/>
      </c>
      <c r="AE212" s="14" t="str">
        <f>IF(AND($X212='Reporte 1 a 5 años'!$B$5,$Z212='Reporte 1 a 5 años'!$B$7),ROW(),"")</f>
        <v/>
      </c>
      <c r="AG212" s="13"/>
      <c r="AH212" s="13"/>
      <c r="AI212" s="13"/>
      <c r="AJ212" s="13"/>
      <c r="AK212" s="13"/>
    </row>
    <row r="213" spans="23:37" ht="45" x14ac:dyDescent="0.25">
      <c r="W213" s="11">
        <f t="shared" si="3"/>
        <v>8</v>
      </c>
      <c r="X213" s="14">
        <v>4600103427</v>
      </c>
      <c r="Y213" s="12" t="s">
        <v>153</v>
      </c>
      <c r="Z213" s="12" t="s">
        <v>47</v>
      </c>
      <c r="AA213" s="14">
        <v>1784</v>
      </c>
      <c r="AB213" s="12" t="s">
        <v>48</v>
      </c>
      <c r="AC213" s="14" t="s">
        <v>116</v>
      </c>
      <c r="AD213" s="14" t="str">
        <f>IF(AND($X213='Reporte 6 a 12 meses'!$B$5,$Z213='Reporte 6 a 12 meses'!$B$7),ROW(),"")</f>
        <v/>
      </c>
      <c r="AE213" s="14" t="str">
        <f>IF(AND($X213='Reporte 1 a 5 años'!$B$5,$Z213='Reporte 1 a 5 años'!$B$7),ROW(),"")</f>
        <v/>
      </c>
      <c r="AG213" s="13"/>
      <c r="AH213" s="13"/>
      <c r="AI213" s="13"/>
      <c r="AJ213" s="13"/>
      <c r="AK213" s="13"/>
    </row>
    <row r="214" spans="23:37" ht="30" x14ac:dyDescent="0.25">
      <c r="W214" s="11">
        <f t="shared" si="3"/>
        <v>8</v>
      </c>
      <c r="X214" s="14">
        <v>4600103427</v>
      </c>
      <c r="Y214" s="12" t="s">
        <v>153</v>
      </c>
      <c r="Z214" s="12" t="s">
        <v>47</v>
      </c>
      <c r="AA214" s="14">
        <v>1863</v>
      </c>
      <c r="AB214" s="12" t="s">
        <v>49</v>
      </c>
      <c r="AC214" s="14" t="s">
        <v>168</v>
      </c>
      <c r="AD214" s="14" t="str">
        <f>IF(AND($X214='Reporte 6 a 12 meses'!$B$5,$Z214='Reporte 6 a 12 meses'!$B$7),ROW(),"")</f>
        <v/>
      </c>
      <c r="AE214" s="14" t="str">
        <f>IF(AND($X214='Reporte 1 a 5 años'!$B$5,$Z214='Reporte 1 a 5 años'!$B$7),ROW(),"")</f>
        <v/>
      </c>
      <c r="AG214" s="13"/>
      <c r="AH214" s="13"/>
      <c r="AI214" s="13"/>
      <c r="AJ214" s="13"/>
      <c r="AK214" s="13"/>
    </row>
    <row r="215" spans="23:37" ht="30" x14ac:dyDescent="0.25">
      <c r="W215" s="11">
        <f t="shared" si="3"/>
        <v>8</v>
      </c>
      <c r="X215" s="14">
        <v>4600103427</v>
      </c>
      <c r="Y215" s="12" t="s">
        <v>153</v>
      </c>
      <c r="Z215" s="12" t="s">
        <v>47</v>
      </c>
      <c r="AA215" s="14">
        <v>1863</v>
      </c>
      <c r="AB215" s="12" t="s">
        <v>49</v>
      </c>
      <c r="AC215" s="14" t="s">
        <v>167</v>
      </c>
      <c r="AD215" s="14" t="str">
        <f>IF(AND($X215='Reporte 6 a 12 meses'!$B$5,$Z215='Reporte 6 a 12 meses'!$B$7),ROW(),"")</f>
        <v/>
      </c>
      <c r="AE215" s="14" t="str">
        <f>IF(AND($X215='Reporte 1 a 5 años'!$B$5,$Z215='Reporte 1 a 5 años'!$B$7),ROW(),"")</f>
        <v/>
      </c>
      <c r="AG215" s="13"/>
      <c r="AH215" s="13"/>
      <c r="AI215" s="13"/>
      <c r="AJ215" s="13"/>
      <c r="AK215" s="13"/>
    </row>
    <row r="216" spans="23:37" ht="30" x14ac:dyDescent="0.25">
      <c r="W216" s="11">
        <f t="shared" si="3"/>
        <v>8</v>
      </c>
      <c r="X216" s="14">
        <v>4600103427</v>
      </c>
      <c r="Y216" s="12" t="s">
        <v>153</v>
      </c>
      <c r="Z216" s="12" t="s">
        <v>47</v>
      </c>
      <c r="AA216" s="14">
        <v>1863</v>
      </c>
      <c r="AB216" s="12" t="s">
        <v>49</v>
      </c>
      <c r="AC216" s="14" t="s">
        <v>166</v>
      </c>
      <c r="AD216" s="14" t="str">
        <f>IF(AND($X216='Reporte 6 a 12 meses'!$B$5,$Z216='Reporte 6 a 12 meses'!$B$7),ROW(),"")</f>
        <v/>
      </c>
      <c r="AE216" s="14" t="str">
        <f>IF(AND($X216='Reporte 1 a 5 años'!$B$5,$Z216='Reporte 1 a 5 años'!$B$7),ROW(),"")</f>
        <v/>
      </c>
      <c r="AG216" s="13"/>
      <c r="AH216" s="13"/>
      <c r="AI216" s="13"/>
      <c r="AJ216" s="13"/>
      <c r="AK216" s="13"/>
    </row>
    <row r="217" spans="23:37" ht="45" x14ac:dyDescent="0.25">
      <c r="W217" s="11">
        <f t="shared" si="3"/>
        <v>8</v>
      </c>
      <c r="X217" s="14">
        <v>4600103427</v>
      </c>
      <c r="Y217" s="12" t="s">
        <v>153</v>
      </c>
      <c r="Z217" s="12" t="s">
        <v>47</v>
      </c>
      <c r="AA217" s="14">
        <v>1863</v>
      </c>
      <c r="AB217" s="12" t="s">
        <v>49</v>
      </c>
      <c r="AC217" s="14" t="s">
        <v>116</v>
      </c>
      <c r="AD217" s="14" t="str">
        <f>IF(AND($X217='Reporte 6 a 12 meses'!$B$5,$Z217='Reporte 6 a 12 meses'!$B$7),ROW(),"")</f>
        <v/>
      </c>
      <c r="AE217" s="14" t="str">
        <f>IF(AND($X217='Reporte 1 a 5 años'!$B$5,$Z217='Reporte 1 a 5 años'!$B$7),ROW(),"")</f>
        <v/>
      </c>
      <c r="AG217" s="13"/>
      <c r="AH217" s="13"/>
      <c r="AI217" s="13"/>
      <c r="AJ217" s="13"/>
      <c r="AK217" s="13"/>
    </row>
    <row r="218" spans="23:37" ht="30" x14ac:dyDescent="0.25">
      <c r="W218" s="11">
        <f t="shared" si="3"/>
        <v>44</v>
      </c>
      <c r="X218" s="14">
        <v>4600103429</v>
      </c>
      <c r="Y218" s="12" t="s">
        <v>149</v>
      </c>
      <c r="Z218" s="12" t="s">
        <v>6</v>
      </c>
      <c r="AA218" s="14">
        <v>1282</v>
      </c>
      <c r="AB218" s="12" t="s">
        <v>170</v>
      </c>
      <c r="AC218" s="14" t="s">
        <v>168</v>
      </c>
      <c r="AD218" s="14" t="str">
        <f>IF(AND($X218='Reporte 6 a 12 meses'!$B$5,$Z218='Reporte 6 a 12 meses'!$B$7),ROW(),"")</f>
        <v/>
      </c>
      <c r="AE218" s="14" t="str">
        <f>IF(AND($X218='Reporte 1 a 5 años'!$B$5,$Z218='Reporte 1 a 5 años'!$B$7),ROW(),"")</f>
        <v/>
      </c>
      <c r="AG218" s="13"/>
      <c r="AH218" s="13"/>
      <c r="AI218" s="13"/>
      <c r="AJ218" s="13"/>
      <c r="AK218" s="13"/>
    </row>
    <row r="219" spans="23:37" ht="30" x14ac:dyDescent="0.25">
      <c r="W219" s="11">
        <f t="shared" si="3"/>
        <v>44</v>
      </c>
      <c r="X219" s="14">
        <v>4600103429</v>
      </c>
      <c r="Y219" s="12" t="s">
        <v>149</v>
      </c>
      <c r="Z219" s="12" t="s">
        <v>6</v>
      </c>
      <c r="AA219" s="14">
        <v>1282</v>
      </c>
      <c r="AB219" s="12" t="s">
        <v>170</v>
      </c>
      <c r="AC219" s="14" t="s">
        <v>167</v>
      </c>
      <c r="AD219" s="14" t="str">
        <f>IF(AND($X219='Reporte 6 a 12 meses'!$B$5,$Z219='Reporte 6 a 12 meses'!$B$7),ROW(),"")</f>
        <v/>
      </c>
      <c r="AE219" s="14" t="str">
        <f>IF(AND($X219='Reporte 1 a 5 años'!$B$5,$Z219='Reporte 1 a 5 años'!$B$7),ROW(),"")</f>
        <v/>
      </c>
      <c r="AG219" s="13"/>
      <c r="AH219" s="13"/>
      <c r="AI219" s="13"/>
      <c r="AJ219" s="13"/>
      <c r="AK219" s="13"/>
    </row>
    <row r="220" spans="23:37" ht="30" x14ac:dyDescent="0.25">
      <c r="W220" s="11">
        <f t="shared" si="3"/>
        <v>44</v>
      </c>
      <c r="X220" s="14">
        <v>4600103429</v>
      </c>
      <c r="Y220" s="12" t="s">
        <v>149</v>
      </c>
      <c r="Z220" s="12" t="s">
        <v>6</v>
      </c>
      <c r="AA220" s="14">
        <v>1282</v>
      </c>
      <c r="AB220" s="12" t="s">
        <v>170</v>
      </c>
      <c r="AC220" s="14" t="s">
        <v>166</v>
      </c>
      <c r="AD220" s="14" t="str">
        <f>IF(AND($X220='Reporte 6 a 12 meses'!$B$5,$Z220='Reporte 6 a 12 meses'!$B$7),ROW(),"")</f>
        <v/>
      </c>
      <c r="AE220" s="14" t="str">
        <f>IF(AND($X220='Reporte 1 a 5 años'!$B$5,$Z220='Reporte 1 a 5 años'!$B$7),ROW(),"")</f>
        <v/>
      </c>
      <c r="AG220" s="13"/>
      <c r="AH220" s="13"/>
      <c r="AI220" s="13"/>
      <c r="AJ220" s="13"/>
      <c r="AK220" s="13"/>
    </row>
    <row r="221" spans="23:37" ht="45" x14ac:dyDescent="0.25">
      <c r="W221" s="11">
        <f t="shared" si="3"/>
        <v>44</v>
      </c>
      <c r="X221" s="14">
        <v>4600103429</v>
      </c>
      <c r="Y221" s="12" t="s">
        <v>149</v>
      </c>
      <c r="Z221" s="12" t="s">
        <v>6</v>
      </c>
      <c r="AA221" s="14">
        <v>1282</v>
      </c>
      <c r="AB221" s="12" t="s">
        <v>170</v>
      </c>
      <c r="AC221" s="14" t="s">
        <v>116</v>
      </c>
      <c r="AD221" s="14" t="str">
        <f>IF(AND($X221='Reporte 6 a 12 meses'!$B$5,$Z221='Reporte 6 a 12 meses'!$B$7),ROW(),"")</f>
        <v/>
      </c>
      <c r="AE221" s="14" t="str">
        <f>IF(AND($X221='Reporte 1 a 5 años'!$B$5,$Z221='Reporte 1 a 5 años'!$B$7),ROW(),"")</f>
        <v/>
      </c>
      <c r="AG221" s="13"/>
      <c r="AH221" s="13"/>
      <c r="AI221" s="13"/>
      <c r="AJ221" s="13"/>
      <c r="AK221" s="13"/>
    </row>
    <row r="222" spans="23:37" ht="30" x14ac:dyDescent="0.25">
      <c r="W222" s="11">
        <f t="shared" si="3"/>
        <v>44</v>
      </c>
      <c r="X222" s="14">
        <v>4600103429</v>
      </c>
      <c r="Y222" s="12" t="s">
        <v>149</v>
      </c>
      <c r="Z222" s="12" t="s">
        <v>6</v>
      </c>
      <c r="AA222" s="14">
        <v>1214</v>
      </c>
      <c r="AB222" s="12" t="s">
        <v>179</v>
      </c>
      <c r="AC222" s="14" t="s">
        <v>168</v>
      </c>
      <c r="AD222" s="14" t="str">
        <f>IF(AND($X222='Reporte 6 a 12 meses'!$B$5,$Z222='Reporte 6 a 12 meses'!$B$7),ROW(),"")</f>
        <v/>
      </c>
      <c r="AE222" s="14" t="str">
        <f>IF(AND($X222='Reporte 1 a 5 años'!$B$5,$Z222='Reporte 1 a 5 años'!$B$7),ROW(),"")</f>
        <v/>
      </c>
      <c r="AG222" s="13"/>
      <c r="AH222" s="13"/>
      <c r="AI222" s="13"/>
      <c r="AJ222" s="13"/>
      <c r="AK222" s="13"/>
    </row>
    <row r="223" spans="23:37" ht="30" x14ac:dyDescent="0.25">
      <c r="W223" s="11">
        <f t="shared" si="3"/>
        <v>44</v>
      </c>
      <c r="X223" s="14">
        <v>4600103429</v>
      </c>
      <c r="Y223" s="12" t="s">
        <v>149</v>
      </c>
      <c r="Z223" s="12" t="s">
        <v>6</v>
      </c>
      <c r="AA223" s="14">
        <v>1214</v>
      </c>
      <c r="AB223" s="12" t="s">
        <v>179</v>
      </c>
      <c r="AC223" s="14" t="s">
        <v>167</v>
      </c>
      <c r="AD223" s="14" t="str">
        <f>IF(AND($X223='Reporte 6 a 12 meses'!$B$5,$Z223='Reporte 6 a 12 meses'!$B$7),ROW(),"")</f>
        <v/>
      </c>
      <c r="AE223" s="14" t="str">
        <f>IF(AND($X223='Reporte 1 a 5 años'!$B$5,$Z223='Reporte 1 a 5 años'!$B$7),ROW(),"")</f>
        <v/>
      </c>
      <c r="AG223" s="13"/>
      <c r="AH223" s="13"/>
      <c r="AI223" s="13"/>
      <c r="AJ223" s="13"/>
      <c r="AK223" s="13"/>
    </row>
    <row r="224" spans="23:37" ht="30" x14ac:dyDescent="0.25">
      <c r="W224" s="11">
        <f t="shared" si="3"/>
        <v>44</v>
      </c>
      <c r="X224" s="14">
        <v>4600103429</v>
      </c>
      <c r="Y224" s="12" t="s">
        <v>149</v>
      </c>
      <c r="Z224" s="12" t="s">
        <v>6</v>
      </c>
      <c r="AA224" s="14">
        <v>1214</v>
      </c>
      <c r="AB224" s="12" t="s">
        <v>179</v>
      </c>
      <c r="AC224" s="14" t="s">
        <v>166</v>
      </c>
      <c r="AD224" s="14" t="str">
        <f>IF(AND($X224='Reporte 6 a 12 meses'!$B$5,$Z224='Reporte 6 a 12 meses'!$B$7),ROW(),"")</f>
        <v/>
      </c>
      <c r="AE224" s="14" t="str">
        <f>IF(AND($X224='Reporte 1 a 5 años'!$B$5,$Z224='Reporte 1 a 5 años'!$B$7),ROW(),"")</f>
        <v/>
      </c>
      <c r="AG224" s="13"/>
      <c r="AH224" s="13"/>
      <c r="AI224" s="13"/>
      <c r="AJ224" s="13"/>
      <c r="AK224" s="13"/>
    </row>
    <row r="225" spans="23:37" ht="45" x14ac:dyDescent="0.25">
      <c r="W225" s="11">
        <f t="shared" si="3"/>
        <v>44</v>
      </c>
      <c r="X225" s="14">
        <v>4600103429</v>
      </c>
      <c r="Y225" s="12" t="s">
        <v>149</v>
      </c>
      <c r="Z225" s="12" t="s">
        <v>6</v>
      </c>
      <c r="AA225" s="14">
        <v>1214</v>
      </c>
      <c r="AB225" s="12" t="s">
        <v>179</v>
      </c>
      <c r="AC225" s="14" t="s">
        <v>116</v>
      </c>
      <c r="AD225" s="14" t="str">
        <f>IF(AND($X225='Reporte 6 a 12 meses'!$B$5,$Z225='Reporte 6 a 12 meses'!$B$7),ROW(),"")</f>
        <v/>
      </c>
      <c r="AE225" s="14" t="str">
        <f>IF(AND($X225='Reporte 1 a 5 años'!$B$5,$Z225='Reporte 1 a 5 años'!$B$7),ROW(),"")</f>
        <v/>
      </c>
      <c r="AG225" s="13"/>
      <c r="AH225" s="13"/>
      <c r="AI225" s="13"/>
      <c r="AJ225" s="13"/>
      <c r="AK225" s="13"/>
    </row>
    <row r="226" spans="23:37" ht="30" x14ac:dyDescent="0.25">
      <c r="W226" s="11">
        <f t="shared" si="3"/>
        <v>44</v>
      </c>
      <c r="X226" s="14">
        <v>4600103429</v>
      </c>
      <c r="Y226" s="12" t="s">
        <v>149</v>
      </c>
      <c r="Z226" s="12" t="s">
        <v>6</v>
      </c>
      <c r="AA226" s="14">
        <v>1662</v>
      </c>
      <c r="AB226" s="12" t="s">
        <v>42</v>
      </c>
      <c r="AC226" s="14" t="s">
        <v>168</v>
      </c>
      <c r="AD226" s="14" t="str">
        <f>IF(AND($X226='Reporte 6 a 12 meses'!$B$5,$Z226='Reporte 6 a 12 meses'!$B$7),ROW(),"")</f>
        <v/>
      </c>
      <c r="AE226" s="14" t="str">
        <f>IF(AND($X226='Reporte 1 a 5 años'!$B$5,$Z226='Reporte 1 a 5 años'!$B$7),ROW(),"")</f>
        <v/>
      </c>
      <c r="AG226" s="13"/>
      <c r="AH226" s="13"/>
      <c r="AI226" s="13"/>
      <c r="AJ226" s="13"/>
      <c r="AK226" s="13"/>
    </row>
    <row r="227" spans="23:37" ht="30" x14ac:dyDescent="0.25">
      <c r="W227" s="11">
        <f t="shared" si="3"/>
        <v>44</v>
      </c>
      <c r="X227" s="14">
        <v>4600103429</v>
      </c>
      <c r="Y227" s="12" t="s">
        <v>149</v>
      </c>
      <c r="Z227" s="12" t="s">
        <v>6</v>
      </c>
      <c r="AA227" s="14">
        <v>1662</v>
      </c>
      <c r="AB227" s="12" t="s">
        <v>42</v>
      </c>
      <c r="AC227" s="14" t="s">
        <v>167</v>
      </c>
      <c r="AD227" s="14" t="str">
        <f>IF(AND($X227='Reporte 6 a 12 meses'!$B$5,$Z227='Reporte 6 a 12 meses'!$B$7),ROW(),"")</f>
        <v/>
      </c>
      <c r="AE227" s="14" t="str">
        <f>IF(AND($X227='Reporte 1 a 5 años'!$B$5,$Z227='Reporte 1 a 5 años'!$B$7),ROW(),"")</f>
        <v/>
      </c>
      <c r="AG227" s="13"/>
      <c r="AH227" s="13"/>
      <c r="AI227" s="13"/>
      <c r="AJ227" s="13"/>
      <c r="AK227" s="13"/>
    </row>
    <row r="228" spans="23:37" ht="30" x14ac:dyDescent="0.25">
      <c r="W228" s="11">
        <f t="shared" si="3"/>
        <v>44</v>
      </c>
      <c r="X228" s="14">
        <v>4600103429</v>
      </c>
      <c r="Y228" s="12" t="s">
        <v>149</v>
      </c>
      <c r="Z228" s="12" t="s">
        <v>6</v>
      </c>
      <c r="AA228" s="14">
        <v>1662</v>
      </c>
      <c r="AB228" s="12" t="s">
        <v>42</v>
      </c>
      <c r="AC228" s="14" t="s">
        <v>166</v>
      </c>
      <c r="AD228" s="14" t="str">
        <f>IF(AND($X228='Reporte 6 a 12 meses'!$B$5,$Z228='Reporte 6 a 12 meses'!$B$7),ROW(),"")</f>
        <v/>
      </c>
      <c r="AE228" s="14" t="str">
        <f>IF(AND($X228='Reporte 1 a 5 años'!$B$5,$Z228='Reporte 1 a 5 años'!$B$7),ROW(),"")</f>
        <v/>
      </c>
      <c r="AG228" s="13"/>
      <c r="AH228" s="13"/>
      <c r="AI228" s="13"/>
      <c r="AJ228" s="13"/>
      <c r="AK228" s="13"/>
    </row>
    <row r="229" spans="23:37" ht="45" x14ac:dyDescent="0.25">
      <c r="W229" s="11">
        <f t="shared" si="3"/>
        <v>44</v>
      </c>
      <c r="X229" s="14">
        <v>4600103429</v>
      </c>
      <c r="Y229" s="12" t="s">
        <v>149</v>
      </c>
      <c r="Z229" s="12" t="s">
        <v>6</v>
      </c>
      <c r="AA229" s="14">
        <v>1662</v>
      </c>
      <c r="AB229" s="12" t="s">
        <v>42</v>
      </c>
      <c r="AC229" s="14" t="s">
        <v>116</v>
      </c>
      <c r="AD229" s="14" t="str">
        <f>IF(AND($X229='Reporte 6 a 12 meses'!$B$5,$Z229='Reporte 6 a 12 meses'!$B$7),ROW(),"")</f>
        <v/>
      </c>
      <c r="AE229" s="14" t="str">
        <f>IF(AND($X229='Reporte 1 a 5 años'!$B$5,$Z229='Reporte 1 a 5 años'!$B$7),ROW(),"")</f>
        <v/>
      </c>
      <c r="AG229" s="13"/>
      <c r="AH229" s="13"/>
      <c r="AI229" s="13"/>
      <c r="AJ229" s="13"/>
      <c r="AK229" s="13"/>
    </row>
    <row r="230" spans="23:37" ht="30" x14ac:dyDescent="0.25">
      <c r="W230" s="11">
        <f t="shared" si="3"/>
        <v>44</v>
      </c>
      <c r="X230" s="14">
        <v>4600103429</v>
      </c>
      <c r="Y230" s="12" t="s">
        <v>149</v>
      </c>
      <c r="Z230" s="12" t="s">
        <v>6</v>
      </c>
      <c r="AA230" s="14">
        <v>1482</v>
      </c>
      <c r="AB230" s="12" t="s">
        <v>80</v>
      </c>
      <c r="AC230" s="14" t="s">
        <v>168</v>
      </c>
      <c r="AD230" s="14" t="str">
        <f>IF(AND($X230='Reporte 6 a 12 meses'!$B$5,$Z230='Reporte 6 a 12 meses'!$B$7),ROW(),"")</f>
        <v/>
      </c>
      <c r="AE230" s="14" t="str">
        <f>IF(AND($X230='Reporte 1 a 5 años'!$B$5,$Z230='Reporte 1 a 5 años'!$B$7),ROW(),"")</f>
        <v/>
      </c>
      <c r="AG230" s="13"/>
      <c r="AH230" s="13"/>
      <c r="AI230" s="13"/>
      <c r="AJ230" s="13"/>
      <c r="AK230" s="13"/>
    </row>
    <row r="231" spans="23:37" ht="30" x14ac:dyDescent="0.25">
      <c r="W231" s="11">
        <f t="shared" si="3"/>
        <v>44</v>
      </c>
      <c r="X231" s="14">
        <v>4600103429</v>
      </c>
      <c r="Y231" s="12" t="s">
        <v>149</v>
      </c>
      <c r="Z231" s="12" t="s">
        <v>6</v>
      </c>
      <c r="AA231" s="14">
        <v>1482</v>
      </c>
      <c r="AB231" s="12" t="s">
        <v>80</v>
      </c>
      <c r="AC231" s="14" t="s">
        <v>167</v>
      </c>
      <c r="AD231" s="14" t="str">
        <f>IF(AND($X231='Reporte 6 a 12 meses'!$B$5,$Z231='Reporte 6 a 12 meses'!$B$7),ROW(),"")</f>
        <v/>
      </c>
      <c r="AE231" s="14" t="str">
        <f>IF(AND($X231='Reporte 1 a 5 años'!$B$5,$Z231='Reporte 1 a 5 años'!$B$7),ROW(),"")</f>
        <v/>
      </c>
      <c r="AG231" s="13"/>
      <c r="AH231" s="13"/>
      <c r="AI231" s="13"/>
      <c r="AJ231" s="13"/>
      <c r="AK231" s="13"/>
    </row>
    <row r="232" spans="23:37" ht="30" x14ac:dyDescent="0.25">
      <c r="W232" s="11">
        <f t="shared" si="3"/>
        <v>44</v>
      </c>
      <c r="X232" s="14">
        <v>4600103429</v>
      </c>
      <c r="Y232" s="12" t="s">
        <v>149</v>
      </c>
      <c r="Z232" s="12" t="s">
        <v>6</v>
      </c>
      <c r="AA232" s="14">
        <v>1482</v>
      </c>
      <c r="AB232" s="12" t="s">
        <v>80</v>
      </c>
      <c r="AC232" s="14" t="s">
        <v>166</v>
      </c>
      <c r="AD232" s="14" t="str">
        <f>IF(AND($X232='Reporte 6 a 12 meses'!$B$5,$Z232='Reporte 6 a 12 meses'!$B$7),ROW(),"")</f>
        <v/>
      </c>
      <c r="AE232" s="14" t="str">
        <f>IF(AND($X232='Reporte 1 a 5 años'!$B$5,$Z232='Reporte 1 a 5 años'!$B$7),ROW(),"")</f>
        <v/>
      </c>
      <c r="AG232" s="13"/>
      <c r="AH232" s="13"/>
      <c r="AI232" s="13"/>
      <c r="AJ232" s="13"/>
      <c r="AK232" s="13"/>
    </row>
    <row r="233" spans="23:37" ht="45" x14ac:dyDescent="0.25">
      <c r="W233" s="11">
        <f t="shared" si="3"/>
        <v>44</v>
      </c>
      <c r="X233" s="14">
        <v>4600103429</v>
      </c>
      <c r="Y233" s="12" t="s">
        <v>149</v>
      </c>
      <c r="Z233" s="12" t="s">
        <v>6</v>
      </c>
      <c r="AA233" s="14">
        <v>1482</v>
      </c>
      <c r="AB233" s="12" t="s">
        <v>80</v>
      </c>
      <c r="AC233" s="14" t="s">
        <v>116</v>
      </c>
      <c r="AD233" s="14" t="str">
        <f>IF(AND($X233='Reporte 6 a 12 meses'!$B$5,$Z233='Reporte 6 a 12 meses'!$B$7),ROW(),"")</f>
        <v/>
      </c>
      <c r="AE233" s="14" t="str">
        <f>IF(AND($X233='Reporte 1 a 5 años'!$B$5,$Z233='Reporte 1 a 5 años'!$B$7),ROW(),"")</f>
        <v/>
      </c>
      <c r="AG233" s="13"/>
      <c r="AH233" s="13"/>
      <c r="AI233" s="13"/>
      <c r="AJ233" s="13"/>
      <c r="AK233" s="13"/>
    </row>
    <row r="234" spans="23:37" ht="30" x14ac:dyDescent="0.25">
      <c r="W234" s="11">
        <f t="shared" si="3"/>
        <v>44</v>
      </c>
      <c r="X234" s="14">
        <v>4600103429</v>
      </c>
      <c r="Y234" s="12" t="s">
        <v>149</v>
      </c>
      <c r="Z234" s="12" t="s">
        <v>6</v>
      </c>
      <c r="AA234" s="14">
        <v>179</v>
      </c>
      <c r="AB234" s="12" t="s">
        <v>43</v>
      </c>
      <c r="AC234" s="14" t="s">
        <v>168</v>
      </c>
      <c r="AD234" s="14" t="str">
        <f>IF(AND($X234='Reporte 6 a 12 meses'!$B$5,$Z234='Reporte 6 a 12 meses'!$B$7),ROW(),"")</f>
        <v/>
      </c>
      <c r="AE234" s="14" t="str">
        <f>IF(AND($X234='Reporte 1 a 5 años'!$B$5,$Z234='Reporte 1 a 5 años'!$B$7),ROW(),"")</f>
        <v/>
      </c>
      <c r="AG234" s="13"/>
      <c r="AH234" s="13"/>
      <c r="AI234" s="13"/>
      <c r="AJ234" s="13"/>
      <c r="AK234" s="13"/>
    </row>
    <row r="235" spans="23:37" ht="30" x14ac:dyDescent="0.25">
      <c r="W235" s="11">
        <f t="shared" si="3"/>
        <v>44</v>
      </c>
      <c r="X235" s="14">
        <v>4600103429</v>
      </c>
      <c r="Y235" s="12" t="s">
        <v>149</v>
      </c>
      <c r="Z235" s="12" t="s">
        <v>6</v>
      </c>
      <c r="AA235" s="14">
        <v>179</v>
      </c>
      <c r="AB235" s="12" t="s">
        <v>43</v>
      </c>
      <c r="AC235" s="14" t="s">
        <v>167</v>
      </c>
      <c r="AD235" s="14" t="str">
        <f>IF(AND($X235='Reporte 6 a 12 meses'!$B$5,$Z235='Reporte 6 a 12 meses'!$B$7),ROW(),"")</f>
        <v/>
      </c>
      <c r="AE235" s="14" t="str">
        <f>IF(AND($X235='Reporte 1 a 5 años'!$B$5,$Z235='Reporte 1 a 5 años'!$B$7),ROW(),"")</f>
        <v/>
      </c>
      <c r="AG235" s="13"/>
      <c r="AH235" s="13"/>
      <c r="AI235" s="13"/>
      <c r="AJ235" s="13"/>
      <c r="AK235" s="13"/>
    </row>
    <row r="236" spans="23:37" ht="30" x14ac:dyDescent="0.25">
      <c r="W236" s="11">
        <f t="shared" si="3"/>
        <v>44</v>
      </c>
      <c r="X236" s="14">
        <v>4600103429</v>
      </c>
      <c r="Y236" s="12" t="s">
        <v>149</v>
      </c>
      <c r="Z236" s="12" t="s">
        <v>6</v>
      </c>
      <c r="AA236" s="14">
        <v>179</v>
      </c>
      <c r="AB236" s="12" t="s">
        <v>43</v>
      </c>
      <c r="AC236" s="14" t="s">
        <v>166</v>
      </c>
      <c r="AD236" s="14" t="str">
        <f>IF(AND($X236='Reporte 6 a 12 meses'!$B$5,$Z236='Reporte 6 a 12 meses'!$B$7),ROW(),"")</f>
        <v/>
      </c>
      <c r="AE236" s="14" t="str">
        <f>IF(AND($X236='Reporte 1 a 5 años'!$B$5,$Z236='Reporte 1 a 5 años'!$B$7),ROW(),"")</f>
        <v/>
      </c>
      <c r="AG236" s="13"/>
      <c r="AH236" s="13"/>
      <c r="AI236" s="13"/>
      <c r="AJ236" s="13"/>
      <c r="AK236" s="13"/>
    </row>
    <row r="237" spans="23:37" ht="45" x14ac:dyDescent="0.25">
      <c r="W237" s="11">
        <f t="shared" si="3"/>
        <v>44</v>
      </c>
      <c r="X237" s="14">
        <v>4600103429</v>
      </c>
      <c r="Y237" s="12" t="s">
        <v>149</v>
      </c>
      <c r="Z237" s="12" t="s">
        <v>6</v>
      </c>
      <c r="AA237" s="14">
        <v>179</v>
      </c>
      <c r="AB237" s="12" t="s">
        <v>43</v>
      </c>
      <c r="AC237" s="14" t="s">
        <v>116</v>
      </c>
      <c r="AD237" s="14" t="str">
        <f>IF(AND($X237='Reporte 6 a 12 meses'!$B$5,$Z237='Reporte 6 a 12 meses'!$B$7),ROW(),"")</f>
        <v/>
      </c>
      <c r="AE237" s="14" t="str">
        <f>IF(AND($X237='Reporte 1 a 5 años'!$B$5,$Z237='Reporte 1 a 5 años'!$B$7),ROW(),"")</f>
        <v/>
      </c>
      <c r="AG237" s="13"/>
      <c r="AH237" s="13"/>
      <c r="AI237" s="13"/>
      <c r="AJ237" s="13"/>
      <c r="AK237" s="13"/>
    </row>
    <row r="238" spans="23:37" ht="30" x14ac:dyDescent="0.25">
      <c r="W238" s="11">
        <f t="shared" si="3"/>
        <v>44</v>
      </c>
      <c r="X238" s="14">
        <v>4600103429</v>
      </c>
      <c r="Y238" s="12" t="s">
        <v>149</v>
      </c>
      <c r="Z238" s="12" t="s">
        <v>6</v>
      </c>
      <c r="AA238" s="14">
        <v>1536</v>
      </c>
      <c r="AB238" s="12" t="s">
        <v>176</v>
      </c>
      <c r="AC238" s="14" t="s">
        <v>168</v>
      </c>
      <c r="AD238" s="14" t="str">
        <f>IF(AND($X238='Reporte 6 a 12 meses'!$B$5,$Z238='Reporte 6 a 12 meses'!$B$7),ROW(),"")</f>
        <v/>
      </c>
      <c r="AE238" s="14" t="str">
        <f>IF(AND($X238='Reporte 1 a 5 años'!$B$5,$Z238='Reporte 1 a 5 años'!$B$7),ROW(),"")</f>
        <v/>
      </c>
      <c r="AG238" s="13"/>
      <c r="AH238" s="13"/>
      <c r="AI238" s="13"/>
      <c r="AJ238" s="13"/>
      <c r="AK238" s="13"/>
    </row>
    <row r="239" spans="23:37" ht="30" x14ac:dyDescent="0.25">
      <c r="W239" s="11">
        <f t="shared" si="3"/>
        <v>44</v>
      </c>
      <c r="X239" s="14">
        <v>4600103429</v>
      </c>
      <c r="Y239" s="12" t="s">
        <v>149</v>
      </c>
      <c r="Z239" s="12" t="s">
        <v>6</v>
      </c>
      <c r="AA239" s="14">
        <v>1536</v>
      </c>
      <c r="AB239" s="12" t="s">
        <v>176</v>
      </c>
      <c r="AC239" s="14" t="s">
        <v>167</v>
      </c>
      <c r="AD239" s="14" t="str">
        <f>IF(AND($X239='Reporte 6 a 12 meses'!$B$5,$Z239='Reporte 6 a 12 meses'!$B$7),ROW(),"")</f>
        <v/>
      </c>
      <c r="AE239" s="14" t="str">
        <f>IF(AND($X239='Reporte 1 a 5 años'!$B$5,$Z239='Reporte 1 a 5 años'!$B$7),ROW(),"")</f>
        <v/>
      </c>
      <c r="AG239" s="13"/>
      <c r="AH239" s="13"/>
      <c r="AI239" s="13"/>
      <c r="AJ239" s="13"/>
      <c r="AK239" s="13"/>
    </row>
    <row r="240" spans="23:37" ht="30" x14ac:dyDescent="0.25">
      <c r="W240" s="11">
        <f t="shared" si="3"/>
        <v>44</v>
      </c>
      <c r="X240" s="14">
        <v>4600103429</v>
      </c>
      <c r="Y240" s="12" t="s">
        <v>149</v>
      </c>
      <c r="Z240" s="12" t="s">
        <v>6</v>
      </c>
      <c r="AA240" s="14">
        <v>1536</v>
      </c>
      <c r="AB240" s="12" t="s">
        <v>176</v>
      </c>
      <c r="AC240" s="14" t="s">
        <v>166</v>
      </c>
      <c r="AD240" s="14" t="str">
        <f>IF(AND($X240='Reporte 6 a 12 meses'!$B$5,$Z240='Reporte 6 a 12 meses'!$B$7),ROW(),"")</f>
        <v/>
      </c>
      <c r="AE240" s="14" t="str">
        <f>IF(AND($X240='Reporte 1 a 5 años'!$B$5,$Z240='Reporte 1 a 5 años'!$B$7),ROW(),"")</f>
        <v/>
      </c>
      <c r="AG240" s="13"/>
      <c r="AH240" s="13"/>
      <c r="AI240" s="13"/>
      <c r="AJ240" s="13"/>
      <c r="AK240" s="13"/>
    </row>
    <row r="241" spans="23:37" ht="45" x14ac:dyDescent="0.25">
      <c r="W241" s="11">
        <f t="shared" si="3"/>
        <v>44</v>
      </c>
      <c r="X241" s="14">
        <v>4600103429</v>
      </c>
      <c r="Y241" s="12" t="s">
        <v>149</v>
      </c>
      <c r="Z241" s="12" t="s">
        <v>6</v>
      </c>
      <c r="AA241" s="14">
        <v>1536</v>
      </c>
      <c r="AB241" s="12" t="s">
        <v>176</v>
      </c>
      <c r="AC241" s="14" t="s">
        <v>116</v>
      </c>
      <c r="AD241" s="14" t="str">
        <f>IF(AND($X241='Reporte 6 a 12 meses'!$B$5,$Z241='Reporte 6 a 12 meses'!$B$7),ROW(),"")</f>
        <v/>
      </c>
      <c r="AE241" s="14" t="str">
        <f>IF(AND($X241='Reporte 1 a 5 años'!$B$5,$Z241='Reporte 1 a 5 años'!$B$7),ROW(),"")</f>
        <v/>
      </c>
      <c r="AG241" s="13"/>
      <c r="AH241" s="13"/>
      <c r="AI241" s="13"/>
      <c r="AJ241" s="13"/>
      <c r="AK241" s="13"/>
    </row>
    <row r="242" spans="23:37" ht="30" x14ac:dyDescent="0.25">
      <c r="W242" s="11">
        <f t="shared" si="3"/>
        <v>44</v>
      </c>
      <c r="X242" s="14">
        <v>4600103429</v>
      </c>
      <c r="Y242" s="12" t="s">
        <v>149</v>
      </c>
      <c r="Z242" s="12" t="s">
        <v>6</v>
      </c>
      <c r="AA242" s="14">
        <v>40</v>
      </c>
      <c r="AB242" s="12" t="s">
        <v>44</v>
      </c>
      <c r="AC242" s="14" t="s">
        <v>168</v>
      </c>
      <c r="AD242" s="14" t="str">
        <f>IF(AND($X242='Reporte 6 a 12 meses'!$B$5,$Z242='Reporte 6 a 12 meses'!$B$7),ROW(),"")</f>
        <v/>
      </c>
      <c r="AE242" s="14" t="str">
        <f>IF(AND($X242='Reporte 1 a 5 años'!$B$5,$Z242='Reporte 1 a 5 años'!$B$7),ROW(),"")</f>
        <v/>
      </c>
      <c r="AG242" s="13"/>
      <c r="AH242" s="13"/>
      <c r="AI242" s="13"/>
      <c r="AJ242" s="13"/>
      <c r="AK242" s="13"/>
    </row>
    <row r="243" spans="23:37" ht="30" x14ac:dyDescent="0.25">
      <c r="W243" s="11">
        <f t="shared" si="3"/>
        <v>44</v>
      </c>
      <c r="X243" s="14">
        <v>4600103429</v>
      </c>
      <c r="Y243" s="12" t="s">
        <v>149</v>
      </c>
      <c r="Z243" s="12" t="s">
        <v>6</v>
      </c>
      <c r="AA243" s="14">
        <v>40</v>
      </c>
      <c r="AB243" s="12" t="s">
        <v>44</v>
      </c>
      <c r="AC243" s="14" t="s">
        <v>167</v>
      </c>
      <c r="AD243" s="14" t="str">
        <f>IF(AND($X243='Reporte 6 a 12 meses'!$B$5,$Z243='Reporte 6 a 12 meses'!$B$7),ROW(),"")</f>
        <v/>
      </c>
      <c r="AE243" s="14" t="str">
        <f>IF(AND($X243='Reporte 1 a 5 años'!$B$5,$Z243='Reporte 1 a 5 años'!$B$7),ROW(),"")</f>
        <v/>
      </c>
      <c r="AG243" s="13"/>
      <c r="AH243" s="13"/>
      <c r="AI243" s="13"/>
      <c r="AJ243" s="13"/>
      <c r="AK243" s="13"/>
    </row>
    <row r="244" spans="23:37" ht="30" x14ac:dyDescent="0.25">
      <c r="W244" s="11">
        <f t="shared" si="3"/>
        <v>44</v>
      </c>
      <c r="X244" s="14">
        <v>4600103429</v>
      </c>
      <c r="Y244" s="12" t="s">
        <v>149</v>
      </c>
      <c r="Z244" s="12" t="s">
        <v>6</v>
      </c>
      <c r="AA244" s="14">
        <v>40</v>
      </c>
      <c r="AB244" s="12" t="s">
        <v>44</v>
      </c>
      <c r="AC244" s="14" t="s">
        <v>166</v>
      </c>
      <c r="AD244" s="14" t="str">
        <f>IF(AND($X244='Reporte 6 a 12 meses'!$B$5,$Z244='Reporte 6 a 12 meses'!$B$7),ROW(),"")</f>
        <v/>
      </c>
      <c r="AE244" s="14" t="str">
        <f>IF(AND($X244='Reporte 1 a 5 años'!$B$5,$Z244='Reporte 1 a 5 años'!$B$7),ROW(),"")</f>
        <v/>
      </c>
      <c r="AG244" s="13"/>
      <c r="AH244" s="13"/>
      <c r="AI244" s="13"/>
      <c r="AJ244" s="13"/>
      <c r="AK244" s="13"/>
    </row>
    <row r="245" spans="23:37" ht="45" x14ac:dyDescent="0.25">
      <c r="W245" s="11">
        <f t="shared" si="3"/>
        <v>44</v>
      </c>
      <c r="X245" s="14">
        <v>4600103429</v>
      </c>
      <c r="Y245" s="12" t="s">
        <v>149</v>
      </c>
      <c r="Z245" s="12" t="s">
        <v>6</v>
      </c>
      <c r="AA245" s="14">
        <v>40</v>
      </c>
      <c r="AB245" s="12" t="s">
        <v>44</v>
      </c>
      <c r="AC245" s="14" t="s">
        <v>116</v>
      </c>
      <c r="AD245" s="14" t="str">
        <f>IF(AND($X245='Reporte 6 a 12 meses'!$B$5,$Z245='Reporte 6 a 12 meses'!$B$7),ROW(),"")</f>
        <v/>
      </c>
      <c r="AE245" s="14" t="str">
        <f>IF(AND($X245='Reporte 1 a 5 años'!$B$5,$Z245='Reporte 1 a 5 años'!$B$7),ROW(),"")</f>
        <v/>
      </c>
      <c r="AG245" s="13"/>
      <c r="AH245" s="13"/>
      <c r="AI245" s="13"/>
      <c r="AJ245" s="13"/>
      <c r="AK245" s="13"/>
    </row>
    <row r="246" spans="23:37" ht="30" x14ac:dyDescent="0.25">
      <c r="W246" s="11">
        <f t="shared" si="3"/>
        <v>44</v>
      </c>
      <c r="X246" s="14">
        <v>4600103429</v>
      </c>
      <c r="Y246" s="12" t="s">
        <v>149</v>
      </c>
      <c r="Z246" s="12" t="s">
        <v>6</v>
      </c>
      <c r="AA246" s="14">
        <v>175</v>
      </c>
      <c r="AB246" s="12" t="s">
        <v>172</v>
      </c>
      <c r="AC246" s="14" t="s">
        <v>168</v>
      </c>
      <c r="AD246" s="14" t="str">
        <f>IF(AND($X246='Reporte 6 a 12 meses'!$B$5,$Z246='Reporte 6 a 12 meses'!$B$7),ROW(),"")</f>
        <v/>
      </c>
      <c r="AE246" s="14" t="str">
        <f>IF(AND($X246='Reporte 1 a 5 años'!$B$5,$Z246='Reporte 1 a 5 años'!$B$7),ROW(),"")</f>
        <v/>
      </c>
      <c r="AG246" s="13"/>
      <c r="AH246" s="13"/>
      <c r="AI246" s="13"/>
      <c r="AJ246" s="13"/>
      <c r="AK246" s="13"/>
    </row>
    <row r="247" spans="23:37" ht="30" x14ac:dyDescent="0.25">
      <c r="W247" s="11">
        <f t="shared" si="3"/>
        <v>44</v>
      </c>
      <c r="X247" s="14">
        <v>4600103429</v>
      </c>
      <c r="Y247" s="12" t="s">
        <v>149</v>
      </c>
      <c r="Z247" s="12" t="s">
        <v>6</v>
      </c>
      <c r="AA247" s="14">
        <v>175</v>
      </c>
      <c r="AB247" s="12" t="s">
        <v>172</v>
      </c>
      <c r="AC247" s="14" t="s">
        <v>167</v>
      </c>
      <c r="AD247" s="14" t="str">
        <f>IF(AND($X247='Reporte 6 a 12 meses'!$B$5,$Z247='Reporte 6 a 12 meses'!$B$7),ROW(),"")</f>
        <v/>
      </c>
      <c r="AE247" s="14" t="str">
        <f>IF(AND($X247='Reporte 1 a 5 años'!$B$5,$Z247='Reporte 1 a 5 años'!$B$7),ROW(),"")</f>
        <v/>
      </c>
      <c r="AG247" s="13"/>
      <c r="AH247" s="13"/>
      <c r="AI247" s="13"/>
      <c r="AJ247" s="13"/>
      <c r="AK247" s="13"/>
    </row>
    <row r="248" spans="23:37" ht="30" x14ac:dyDescent="0.25">
      <c r="W248" s="11">
        <f t="shared" si="3"/>
        <v>44</v>
      </c>
      <c r="X248" s="14">
        <v>4600103429</v>
      </c>
      <c r="Y248" s="12" t="s">
        <v>149</v>
      </c>
      <c r="Z248" s="12" t="s">
        <v>6</v>
      </c>
      <c r="AA248" s="14">
        <v>175</v>
      </c>
      <c r="AB248" s="12" t="s">
        <v>172</v>
      </c>
      <c r="AC248" s="14" t="s">
        <v>166</v>
      </c>
      <c r="AD248" s="14" t="str">
        <f>IF(AND($X248='Reporte 6 a 12 meses'!$B$5,$Z248='Reporte 6 a 12 meses'!$B$7),ROW(),"")</f>
        <v/>
      </c>
      <c r="AE248" s="14" t="str">
        <f>IF(AND($X248='Reporte 1 a 5 años'!$B$5,$Z248='Reporte 1 a 5 años'!$B$7),ROW(),"")</f>
        <v/>
      </c>
      <c r="AG248" s="13"/>
      <c r="AH248" s="13"/>
      <c r="AI248" s="13"/>
      <c r="AJ248" s="13"/>
      <c r="AK248" s="13"/>
    </row>
    <row r="249" spans="23:37" ht="45" x14ac:dyDescent="0.25">
      <c r="W249" s="11">
        <f t="shared" si="3"/>
        <v>44</v>
      </c>
      <c r="X249" s="14">
        <v>4600103429</v>
      </c>
      <c r="Y249" s="12" t="s">
        <v>149</v>
      </c>
      <c r="Z249" s="12" t="s">
        <v>6</v>
      </c>
      <c r="AA249" s="14">
        <v>175</v>
      </c>
      <c r="AB249" s="12" t="s">
        <v>172</v>
      </c>
      <c r="AC249" s="14" t="s">
        <v>116</v>
      </c>
      <c r="AD249" s="14" t="str">
        <f>IF(AND($X249='Reporte 6 a 12 meses'!$B$5,$Z249='Reporte 6 a 12 meses'!$B$7),ROW(),"")</f>
        <v/>
      </c>
      <c r="AE249" s="14" t="str">
        <f>IF(AND($X249='Reporte 1 a 5 años'!$B$5,$Z249='Reporte 1 a 5 años'!$B$7),ROW(),"")</f>
        <v/>
      </c>
      <c r="AG249" s="13"/>
      <c r="AH249" s="13"/>
      <c r="AI249" s="13"/>
      <c r="AJ249" s="13"/>
      <c r="AK249" s="13"/>
    </row>
    <row r="250" spans="23:37" ht="30" x14ac:dyDescent="0.25">
      <c r="W250" s="11">
        <f t="shared" si="3"/>
        <v>44</v>
      </c>
      <c r="X250" s="14">
        <v>4600103429</v>
      </c>
      <c r="Y250" s="12" t="s">
        <v>149</v>
      </c>
      <c r="Z250" s="12" t="s">
        <v>6</v>
      </c>
      <c r="AA250" s="14">
        <v>62</v>
      </c>
      <c r="AB250" s="12" t="s">
        <v>46</v>
      </c>
      <c r="AC250" s="14" t="s">
        <v>168</v>
      </c>
      <c r="AD250" s="14" t="str">
        <f>IF(AND($X250='Reporte 6 a 12 meses'!$B$5,$Z250='Reporte 6 a 12 meses'!$B$7),ROW(),"")</f>
        <v/>
      </c>
      <c r="AE250" s="14" t="str">
        <f>IF(AND($X250='Reporte 1 a 5 años'!$B$5,$Z250='Reporte 1 a 5 años'!$B$7),ROW(),"")</f>
        <v/>
      </c>
      <c r="AG250" s="13"/>
      <c r="AH250" s="13"/>
      <c r="AI250" s="13"/>
      <c r="AJ250" s="13"/>
      <c r="AK250" s="13"/>
    </row>
    <row r="251" spans="23:37" ht="30" x14ac:dyDescent="0.25">
      <c r="W251" s="11">
        <f t="shared" si="3"/>
        <v>44</v>
      </c>
      <c r="X251" s="14">
        <v>4600103429</v>
      </c>
      <c r="Y251" s="12" t="s">
        <v>149</v>
      </c>
      <c r="Z251" s="12" t="s">
        <v>6</v>
      </c>
      <c r="AA251" s="14">
        <v>62</v>
      </c>
      <c r="AB251" s="12" t="s">
        <v>46</v>
      </c>
      <c r="AC251" s="14" t="s">
        <v>167</v>
      </c>
      <c r="AD251" s="14" t="str">
        <f>IF(AND($X251='Reporte 6 a 12 meses'!$B$5,$Z251='Reporte 6 a 12 meses'!$B$7),ROW(),"")</f>
        <v/>
      </c>
      <c r="AE251" s="14" t="str">
        <f>IF(AND($X251='Reporte 1 a 5 años'!$B$5,$Z251='Reporte 1 a 5 años'!$B$7),ROW(),"")</f>
        <v/>
      </c>
      <c r="AG251" s="13"/>
      <c r="AH251" s="13"/>
      <c r="AI251" s="13"/>
      <c r="AJ251" s="13"/>
      <c r="AK251" s="13"/>
    </row>
    <row r="252" spans="23:37" ht="30" x14ac:dyDescent="0.25">
      <c r="W252" s="11">
        <f t="shared" si="3"/>
        <v>44</v>
      </c>
      <c r="X252" s="14">
        <v>4600103429</v>
      </c>
      <c r="Y252" s="12" t="s">
        <v>149</v>
      </c>
      <c r="Z252" s="12" t="s">
        <v>6</v>
      </c>
      <c r="AA252" s="14">
        <v>62</v>
      </c>
      <c r="AB252" s="12" t="s">
        <v>46</v>
      </c>
      <c r="AC252" s="14" t="s">
        <v>166</v>
      </c>
      <c r="AD252" s="14" t="str">
        <f>IF(AND($X252='Reporte 6 a 12 meses'!$B$5,$Z252='Reporte 6 a 12 meses'!$B$7),ROW(),"")</f>
        <v/>
      </c>
      <c r="AE252" s="14" t="str">
        <f>IF(AND($X252='Reporte 1 a 5 años'!$B$5,$Z252='Reporte 1 a 5 años'!$B$7),ROW(),"")</f>
        <v/>
      </c>
      <c r="AG252" s="13"/>
      <c r="AH252" s="13"/>
      <c r="AI252" s="13"/>
      <c r="AJ252" s="13"/>
      <c r="AK252" s="13"/>
    </row>
    <row r="253" spans="23:37" ht="45" x14ac:dyDescent="0.25">
      <c r="W253" s="11">
        <f t="shared" si="3"/>
        <v>44</v>
      </c>
      <c r="X253" s="14">
        <v>4600103429</v>
      </c>
      <c r="Y253" s="12" t="s">
        <v>149</v>
      </c>
      <c r="Z253" s="12" t="s">
        <v>6</v>
      </c>
      <c r="AA253" s="14">
        <v>62</v>
      </c>
      <c r="AB253" s="12" t="s">
        <v>46</v>
      </c>
      <c r="AC253" s="14" t="s">
        <v>116</v>
      </c>
      <c r="AD253" s="14" t="str">
        <f>IF(AND($X253='Reporte 6 a 12 meses'!$B$5,$Z253='Reporte 6 a 12 meses'!$B$7),ROW(),"")</f>
        <v/>
      </c>
      <c r="AE253" s="14" t="str">
        <f>IF(AND($X253='Reporte 1 a 5 años'!$B$5,$Z253='Reporte 1 a 5 años'!$B$7),ROW(),"")</f>
        <v/>
      </c>
      <c r="AG253" s="13"/>
      <c r="AH253" s="13"/>
      <c r="AI253" s="13"/>
      <c r="AJ253" s="13"/>
      <c r="AK253" s="13"/>
    </row>
    <row r="254" spans="23:37" ht="30" x14ac:dyDescent="0.25">
      <c r="W254" s="11">
        <f t="shared" si="3"/>
        <v>44</v>
      </c>
      <c r="X254" s="14">
        <v>4600103429</v>
      </c>
      <c r="Y254" s="12" t="s">
        <v>149</v>
      </c>
      <c r="Z254" s="12" t="s">
        <v>6</v>
      </c>
      <c r="AA254" s="14">
        <v>1402</v>
      </c>
      <c r="AB254" s="12" t="s">
        <v>177</v>
      </c>
      <c r="AC254" s="14" t="s">
        <v>168</v>
      </c>
      <c r="AD254" s="14" t="str">
        <f>IF(AND($X254='Reporte 6 a 12 meses'!$B$5,$Z254='Reporte 6 a 12 meses'!$B$7),ROW(),"")</f>
        <v/>
      </c>
      <c r="AE254" s="14" t="str">
        <f>IF(AND($X254='Reporte 1 a 5 años'!$B$5,$Z254='Reporte 1 a 5 años'!$B$7),ROW(),"")</f>
        <v/>
      </c>
      <c r="AG254" s="13"/>
      <c r="AH254" s="13"/>
      <c r="AI254" s="13"/>
      <c r="AJ254" s="13"/>
      <c r="AK254" s="13"/>
    </row>
    <row r="255" spans="23:37" ht="30" x14ac:dyDescent="0.25">
      <c r="W255" s="11">
        <f t="shared" si="3"/>
        <v>44</v>
      </c>
      <c r="X255" s="14">
        <v>4600103429</v>
      </c>
      <c r="Y255" s="12" t="s">
        <v>149</v>
      </c>
      <c r="Z255" s="12" t="s">
        <v>6</v>
      </c>
      <c r="AA255" s="14">
        <v>1402</v>
      </c>
      <c r="AB255" s="12" t="s">
        <v>177</v>
      </c>
      <c r="AC255" s="14" t="s">
        <v>167</v>
      </c>
      <c r="AD255" s="14" t="str">
        <f>IF(AND($X255='Reporte 6 a 12 meses'!$B$5,$Z255='Reporte 6 a 12 meses'!$B$7),ROW(),"")</f>
        <v/>
      </c>
      <c r="AE255" s="14" t="str">
        <f>IF(AND($X255='Reporte 1 a 5 años'!$B$5,$Z255='Reporte 1 a 5 años'!$B$7),ROW(),"")</f>
        <v/>
      </c>
      <c r="AG255" s="13"/>
      <c r="AH255" s="13"/>
      <c r="AI255" s="13"/>
      <c r="AJ255" s="13"/>
      <c r="AK255" s="13"/>
    </row>
    <row r="256" spans="23:37" ht="30" x14ac:dyDescent="0.25">
      <c r="W256" s="11">
        <f t="shared" si="3"/>
        <v>44</v>
      </c>
      <c r="X256" s="14">
        <v>4600103429</v>
      </c>
      <c r="Y256" s="12" t="s">
        <v>149</v>
      </c>
      <c r="Z256" s="12" t="s">
        <v>6</v>
      </c>
      <c r="AA256" s="14">
        <v>1402</v>
      </c>
      <c r="AB256" s="12" t="s">
        <v>177</v>
      </c>
      <c r="AC256" s="14" t="s">
        <v>166</v>
      </c>
      <c r="AD256" s="14" t="str">
        <f>IF(AND($X256='Reporte 6 a 12 meses'!$B$5,$Z256='Reporte 6 a 12 meses'!$B$7),ROW(),"")</f>
        <v/>
      </c>
      <c r="AE256" s="14" t="str">
        <f>IF(AND($X256='Reporte 1 a 5 años'!$B$5,$Z256='Reporte 1 a 5 años'!$B$7),ROW(),"")</f>
        <v/>
      </c>
      <c r="AG256" s="13"/>
      <c r="AH256" s="13"/>
      <c r="AI256" s="13"/>
      <c r="AJ256" s="13"/>
      <c r="AK256" s="13"/>
    </row>
    <row r="257" spans="23:37" ht="45" x14ac:dyDescent="0.25">
      <c r="W257" s="11">
        <f t="shared" si="3"/>
        <v>44</v>
      </c>
      <c r="X257" s="14">
        <v>4600103429</v>
      </c>
      <c r="Y257" s="12" t="s">
        <v>149</v>
      </c>
      <c r="Z257" s="12" t="s">
        <v>6</v>
      </c>
      <c r="AA257" s="14">
        <v>1402</v>
      </c>
      <c r="AB257" s="12" t="s">
        <v>177</v>
      </c>
      <c r="AC257" s="14" t="s">
        <v>116</v>
      </c>
      <c r="AD257" s="14" t="str">
        <f>IF(AND($X257='Reporte 6 a 12 meses'!$B$5,$Z257='Reporte 6 a 12 meses'!$B$7),ROW(),"")</f>
        <v/>
      </c>
      <c r="AE257" s="14" t="str">
        <f>IF(AND($X257='Reporte 1 a 5 años'!$B$5,$Z257='Reporte 1 a 5 años'!$B$7),ROW(),"")</f>
        <v/>
      </c>
      <c r="AG257" s="13"/>
      <c r="AH257" s="13"/>
      <c r="AI257" s="13"/>
      <c r="AJ257" s="13"/>
      <c r="AK257" s="13"/>
    </row>
    <row r="258" spans="23:37" ht="30" x14ac:dyDescent="0.25">
      <c r="W258" s="11">
        <f t="shared" si="3"/>
        <v>44</v>
      </c>
      <c r="X258" s="14">
        <v>4600103429</v>
      </c>
      <c r="Y258" s="12" t="s">
        <v>149</v>
      </c>
      <c r="Z258" s="12" t="s">
        <v>6</v>
      </c>
      <c r="AA258" s="14">
        <v>370</v>
      </c>
      <c r="AB258" s="12" t="s">
        <v>178</v>
      </c>
      <c r="AC258" s="14" t="s">
        <v>168</v>
      </c>
      <c r="AD258" s="14" t="str">
        <f>IF(AND($X258='Reporte 6 a 12 meses'!$B$5,$Z258='Reporte 6 a 12 meses'!$B$7),ROW(),"")</f>
        <v/>
      </c>
      <c r="AE258" s="14" t="str">
        <f>IF(AND($X258='Reporte 1 a 5 años'!$B$5,$Z258='Reporte 1 a 5 años'!$B$7),ROW(),"")</f>
        <v/>
      </c>
      <c r="AG258" s="13"/>
      <c r="AH258" s="13"/>
      <c r="AI258" s="13"/>
      <c r="AJ258" s="13"/>
      <c r="AK258" s="13"/>
    </row>
    <row r="259" spans="23:37" ht="30" x14ac:dyDescent="0.25">
      <c r="W259" s="11">
        <f t="shared" ref="W259:W322" si="4">COUNTIFS(X:X,X259,Z:Z,Z259)</f>
        <v>44</v>
      </c>
      <c r="X259" s="14">
        <v>4600103429</v>
      </c>
      <c r="Y259" s="12" t="s">
        <v>149</v>
      </c>
      <c r="Z259" s="12" t="s">
        <v>6</v>
      </c>
      <c r="AA259" s="14">
        <v>370</v>
      </c>
      <c r="AB259" s="12" t="s">
        <v>178</v>
      </c>
      <c r="AC259" s="14" t="s">
        <v>167</v>
      </c>
      <c r="AD259" s="14" t="str">
        <f>IF(AND($X259='Reporte 6 a 12 meses'!$B$5,$Z259='Reporte 6 a 12 meses'!$B$7),ROW(),"")</f>
        <v/>
      </c>
      <c r="AE259" s="14" t="str">
        <f>IF(AND($X259='Reporte 1 a 5 años'!$B$5,$Z259='Reporte 1 a 5 años'!$B$7),ROW(),"")</f>
        <v/>
      </c>
      <c r="AG259" s="13"/>
      <c r="AH259" s="13"/>
      <c r="AI259" s="13"/>
      <c r="AJ259" s="13"/>
      <c r="AK259" s="13"/>
    </row>
    <row r="260" spans="23:37" ht="30" x14ac:dyDescent="0.25">
      <c r="W260" s="11">
        <f t="shared" si="4"/>
        <v>44</v>
      </c>
      <c r="X260" s="14">
        <v>4600103429</v>
      </c>
      <c r="Y260" s="12" t="s">
        <v>149</v>
      </c>
      <c r="Z260" s="12" t="s">
        <v>6</v>
      </c>
      <c r="AA260" s="14">
        <v>370</v>
      </c>
      <c r="AB260" s="12" t="s">
        <v>178</v>
      </c>
      <c r="AC260" s="14" t="s">
        <v>166</v>
      </c>
      <c r="AD260" s="14" t="str">
        <f>IF(AND($X260='Reporte 6 a 12 meses'!$B$5,$Z260='Reporte 6 a 12 meses'!$B$7),ROW(),"")</f>
        <v/>
      </c>
      <c r="AE260" s="14" t="str">
        <f>IF(AND($X260='Reporte 1 a 5 años'!$B$5,$Z260='Reporte 1 a 5 años'!$B$7),ROW(),"")</f>
        <v/>
      </c>
      <c r="AG260" s="13"/>
      <c r="AH260" s="13"/>
      <c r="AI260" s="13"/>
      <c r="AJ260" s="13"/>
      <c r="AK260" s="13"/>
    </row>
    <row r="261" spans="23:37" ht="45" x14ac:dyDescent="0.25">
      <c r="W261" s="11">
        <f t="shared" si="4"/>
        <v>44</v>
      </c>
      <c r="X261" s="14">
        <v>4600103429</v>
      </c>
      <c r="Y261" s="12" t="s">
        <v>149</v>
      </c>
      <c r="Z261" s="12" t="s">
        <v>6</v>
      </c>
      <c r="AA261" s="14">
        <v>370</v>
      </c>
      <c r="AB261" s="12" t="s">
        <v>178</v>
      </c>
      <c r="AC261" s="14" t="s">
        <v>116</v>
      </c>
      <c r="AD261" s="14" t="str">
        <f>IF(AND($X261='Reporte 6 a 12 meses'!$B$5,$Z261='Reporte 6 a 12 meses'!$B$7),ROW(),"")</f>
        <v/>
      </c>
      <c r="AE261" s="14" t="str">
        <f>IF(AND($X261='Reporte 1 a 5 años'!$B$5,$Z261='Reporte 1 a 5 años'!$B$7),ROW(),"")</f>
        <v/>
      </c>
      <c r="AG261" s="13"/>
      <c r="AH261" s="13"/>
      <c r="AI261" s="13"/>
      <c r="AJ261" s="13"/>
      <c r="AK261" s="13"/>
    </row>
    <row r="262" spans="23:37" x14ac:dyDescent="0.25">
      <c r="W262" s="11">
        <f t="shared" si="4"/>
        <v>4</v>
      </c>
      <c r="X262" s="14">
        <v>4600103429</v>
      </c>
      <c r="Y262" s="12" t="s">
        <v>149</v>
      </c>
      <c r="Z262" s="12" t="s">
        <v>16</v>
      </c>
      <c r="AA262" s="14">
        <v>1008</v>
      </c>
      <c r="AB262" s="12" t="s">
        <v>81</v>
      </c>
      <c r="AC262" s="14" t="s">
        <v>168</v>
      </c>
      <c r="AD262" s="14" t="str">
        <f>IF(AND($X262='Reporte 6 a 12 meses'!$B$5,$Z262='Reporte 6 a 12 meses'!$B$7),ROW(),"")</f>
        <v/>
      </c>
      <c r="AE262" s="14" t="str">
        <f>IF(AND($X262='Reporte 1 a 5 años'!$B$5,$Z262='Reporte 1 a 5 años'!$B$7),ROW(),"")</f>
        <v/>
      </c>
      <c r="AG262" s="13"/>
      <c r="AH262" s="13"/>
      <c r="AI262" s="13"/>
      <c r="AJ262" s="13"/>
      <c r="AK262" s="13"/>
    </row>
    <row r="263" spans="23:37" x14ac:dyDescent="0.25">
      <c r="W263" s="11">
        <f t="shared" si="4"/>
        <v>4</v>
      </c>
      <c r="X263" s="14">
        <v>4600103429</v>
      </c>
      <c r="Y263" s="12" t="s">
        <v>149</v>
      </c>
      <c r="Z263" s="12" t="s">
        <v>16</v>
      </c>
      <c r="AA263" s="14">
        <v>1008</v>
      </c>
      <c r="AB263" s="12" t="s">
        <v>81</v>
      </c>
      <c r="AC263" s="14" t="s">
        <v>167</v>
      </c>
      <c r="AD263" s="14" t="str">
        <f>IF(AND($X263='Reporte 6 a 12 meses'!$B$5,$Z263='Reporte 6 a 12 meses'!$B$7),ROW(),"")</f>
        <v/>
      </c>
      <c r="AE263" s="14" t="str">
        <f>IF(AND($X263='Reporte 1 a 5 años'!$B$5,$Z263='Reporte 1 a 5 años'!$B$7),ROW(),"")</f>
        <v/>
      </c>
      <c r="AG263" s="13"/>
      <c r="AH263" s="13"/>
      <c r="AI263" s="13"/>
      <c r="AJ263" s="13"/>
      <c r="AK263" s="13"/>
    </row>
    <row r="264" spans="23:37" x14ac:dyDescent="0.25">
      <c r="W264" s="11">
        <f t="shared" si="4"/>
        <v>4</v>
      </c>
      <c r="X264" s="14">
        <v>4600103429</v>
      </c>
      <c r="Y264" s="12" t="s">
        <v>149</v>
      </c>
      <c r="Z264" s="12" t="s">
        <v>16</v>
      </c>
      <c r="AA264" s="14">
        <v>1008</v>
      </c>
      <c r="AB264" s="12" t="s">
        <v>81</v>
      </c>
      <c r="AC264" s="14" t="s">
        <v>166</v>
      </c>
      <c r="AD264" s="14" t="str">
        <f>IF(AND($X264='Reporte 6 a 12 meses'!$B$5,$Z264='Reporte 6 a 12 meses'!$B$7),ROW(),"")</f>
        <v/>
      </c>
      <c r="AE264" s="14" t="str">
        <f>IF(AND($X264='Reporte 1 a 5 años'!$B$5,$Z264='Reporte 1 a 5 años'!$B$7),ROW(),"")</f>
        <v/>
      </c>
      <c r="AG264" s="13"/>
      <c r="AH264" s="13"/>
      <c r="AI264" s="13"/>
      <c r="AJ264" s="13"/>
      <c r="AK264" s="13"/>
    </row>
    <row r="265" spans="23:37" ht="45" x14ac:dyDescent="0.25">
      <c r="W265" s="11">
        <f t="shared" si="4"/>
        <v>4</v>
      </c>
      <c r="X265" s="14">
        <v>4600103429</v>
      </c>
      <c r="Y265" s="12" t="s">
        <v>149</v>
      </c>
      <c r="Z265" s="12" t="s">
        <v>16</v>
      </c>
      <c r="AA265" s="14">
        <v>1008</v>
      </c>
      <c r="AB265" s="12" t="s">
        <v>81</v>
      </c>
      <c r="AC265" s="14" t="s">
        <v>116</v>
      </c>
      <c r="AD265" s="14" t="str">
        <f>IF(AND($X265='Reporte 6 a 12 meses'!$B$5,$Z265='Reporte 6 a 12 meses'!$B$7),ROW(),"")</f>
        <v/>
      </c>
      <c r="AE265" s="14" t="str">
        <f>IF(AND($X265='Reporte 1 a 5 años'!$B$5,$Z265='Reporte 1 a 5 años'!$B$7),ROW(),"")</f>
        <v/>
      </c>
      <c r="AG265" s="13"/>
      <c r="AH265" s="13"/>
      <c r="AI265" s="13"/>
      <c r="AJ265" s="13"/>
      <c r="AK265" s="13"/>
    </row>
    <row r="266" spans="23:37" ht="30" x14ac:dyDescent="0.25">
      <c r="W266" s="11">
        <f t="shared" si="4"/>
        <v>4</v>
      </c>
      <c r="X266" s="14">
        <v>4600103430</v>
      </c>
      <c r="Y266" s="12" t="s">
        <v>144</v>
      </c>
      <c r="Z266" s="12" t="s">
        <v>6</v>
      </c>
      <c r="AA266" s="14">
        <v>1786</v>
      </c>
      <c r="AB266" s="12" t="s">
        <v>36</v>
      </c>
      <c r="AC266" s="14" t="s">
        <v>168</v>
      </c>
      <c r="AD266" s="14" t="str">
        <f>IF(AND($X266='Reporte 6 a 12 meses'!$B$5,$Z266='Reporte 6 a 12 meses'!$B$7),ROW(),"")</f>
        <v/>
      </c>
      <c r="AE266" s="14" t="str">
        <f>IF(AND($X266='Reporte 1 a 5 años'!$B$5,$Z266='Reporte 1 a 5 años'!$B$7),ROW(),"")</f>
        <v/>
      </c>
      <c r="AG266" s="13"/>
      <c r="AH266" s="13"/>
      <c r="AI266" s="13"/>
      <c r="AJ266" s="13"/>
      <c r="AK266" s="13"/>
    </row>
    <row r="267" spans="23:37" ht="30" x14ac:dyDescent="0.25">
      <c r="W267" s="11">
        <f t="shared" si="4"/>
        <v>4</v>
      </c>
      <c r="X267" s="14">
        <v>4600103430</v>
      </c>
      <c r="Y267" s="12" t="s">
        <v>144</v>
      </c>
      <c r="Z267" s="12" t="s">
        <v>6</v>
      </c>
      <c r="AA267" s="14">
        <v>1786</v>
      </c>
      <c r="AB267" s="12" t="s">
        <v>36</v>
      </c>
      <c r="AC267" s="14" t="s">
        <v>167</v>
      </c>
      <c r="AD267" s="14" t="str">
        <f>IF(AND($X267='Reporte 6 a 12 meses'!$B$5,$Z267='Reporte 6 a 12 meses'!$B$7),ROW(),"")</f>
        <v/>
      </c>
      <c r="AE267" s="14" t="str">
        <f>IF(AND($X267='Reporte 1 a 5 años'!$B$5,$Z267='Reporte 1 a 5 años'!$B$7),ROW(),"")</f>
        <v/>
      </c>
      <c r="AG267" s="13"/>
      <c r="AH267" s="13"/>
      <c r="AI267" s="13"/>
      <c r="AJ267" s="13"/>
      <c r="AK267" s="13"/>
    </row>
    <row r="268" spans="23:37" ht="30" x14ac:dyDescent="0.25">
      <c r="W268" s="11">
        <f t="shared" si="4"/>
        <v>4</v>
      </c>
      <c r="X268" s="14">
        <v>4600103430</v>
      </c>
      <c r="Y268" s="12" t="s">
        <v>144</v>
      </c>
      <c r="Z268" s="12" t="s">
        <v>6</v>
      </c>
      <c r="AA268" s="14">
        <v>1786</v>
      </c>
      <c r="AB268" s="12" t="s">
        <v>36</v>
      </c>
      <c r="AC268" s="14" t="s">
        <v>166</v>
      </c>
      <c r="AD268" s="14" t="str">
        <f>IF(AND($X268='Reporte 6 a 12 meses'!$B$5,$Z268='Reporte 6 a 12 meses'!$B$7),ROW(),"")</f>
        <v/>
      </c>
      <c r="AE268" s="14" t="str">
        <f>IF(AND($X268='Reporte 1 a 5 años'!$B$5,$Z268='Reporte 1 a 5 años'!$B$7),ROW(),"")</f>
        <v/>
      </c>
      <c r="AG268" s="13"/>
      <c r="AH268" s="13"/>
      <c r="AI268" s="13"/>
      <c r="AJ268" s="13"/>
      <c r="AK268" s="13"/>
    </row>
    <row r="269" spans="23:37" ht="45" x14ac:dyDescent="0.25">
      <c r="W269" s="11">
        <f t="shared" si="4"/>
        <v>4</v>
      </c>
      <c r="X269" s="14">
        <v>4600103430</v>
      </c>
      <c r="Y269" s="12" t="s">
        <v>144</v>
      </c>
      <c r="Z269" s="12" t="s">
        <v>6</v>
      </c>
      <c r="AA269" s="14">
        <v>1786</v>
      </c>
      <c r="AB269" s="12" t="s">
        <v>36</v>
      </c>
      <c r="AC269" s="14" t="s">
        <v>116</v>
      </c>
      <c r="AD269" s="14" t="str">
        <f>IF(AND($X269='Reporte 6 a 12 meses'!$B$5,$Z269='Reporte 6 a 12 meses'!$B$7),ROW(),"")</f>
        <v/>
      </c>
      <c r="AE269" s="14" t="str">
        <f>IF(AND($X269='Reporte 1 a 5 años'!$B$5,$Z269='Reporte 1 a 5 años'!$B$7),ROW(),"")</f>
        <v/>
      </c>
      <c r="AG269" s="13"/>
      <c r="AH269" s="13"/>
      <c r="AI269" s="13"/>
      <c r="AJ269" s="13"/>
      <c r="AK269" s="13"/>
    </row>
    <row r="270" spans="23:37" ht="30" x14ac:dyDescent="0.25">
      <c r="W270" s="11">
        <f t="shared" si="4"/>
        <v>24</v>
      </c>
      <c r="X270" s="14">
        <v>4600103431</v>
      </c>
      <c r="Y270" s="12" t="s">
        <v>148</v>
      </c>
      <c r="Z270" s="12" t="s">
        <v>6</v>
      </c>
      <c r="AA270" s="14">
        <v>1810</v>
      </c>
      <c r="AB270" s="12" t="s">
        <v>39</v>
      </c>
      <c r="AC270" s="14" t="s">
        <v>168</v>
      </c>
      <c r="AD270" s="14" t="str">
        <f>IF(AND($X270='Reporte 6 a 12 meses'!$B$5,$Z270='Reporte 6 a 12 meses'!$B$7),ROW(),"")</f>
        <v/>
      </c>
      <c r="AE270" s="14" t="str">
        <f>IF(AND($X270='Reporte 1 a 5 años'!$B$5,$Z270='Reporte 1 a 5 años'!$B$7),ROW(),"")</f>
        <v/>
      </c>
      <c r="AG270" s="13"/>
      <c r="AH270" s="13"/>
      <c r="AI270" s="13"/>
      <c r="AJ270" s="13"/>
      <c r="AK270" s="13"/>
    </row>
    <row r="271" spans="23:37" ht="30" x14ac:dyDescent="0.25">
      <c r="W271" s="11">
        <f t="shared" si="4"/>
        <v>24</v>
      </c>
      <c r="X271" s="14">
        <v>4600103431</v>
      </c>
      <c r="Y271" s="12" t="s">
        <v>148</v>
      </c>
      <c r="Z271" s="12" t="s">
        <v>6</v>
      </c>
      <c r="AA271" s="14">
        <v>1810</v>
      </c>
      <c r="AB271" s="12" t="s">
        <v>39</v>
      </c>
      <c r="AC271" s="14" t="s">
        <v>167</v>
      </c>
      <c r="AD271" s="14" t="str">
        <f>IF(AND($X271='Reporte 6 a 12 meses'!$B$5,$Z271='Reporte 6 a 12 meses'!$B$7),ROW(),"")</f>
        <v/>
      </c>
      <c r="AE271" s="14" t="str">
        <f>IF(AND($X271='Reporte 1 a 5 años'!$B$5,$Z271='Reporte 1 a 5 años'!$B$7),ROW(),"")</f>
        <v/>
      </c>
      <c r="AG271" s="13"/>
      <c r="AH271" s="13"/>
      <c r="AI271" s="13"/>
      <c r="AJ271" s="13"/>
      <c r="AK271" s="13"/>
    </row>
    <row r="272" spans="23:37" ht="30" x14ac:dyDescent="0.25">
      <c r="W272" s="11">
        <f t="shared" si="4"/>
        <v>24</v>
      </c>
      <c r="X272" s="14">
        <v>4600103431</v>
      </c>
      <c r="Y272" s="12" t="s">
        <v>148</v>
      </c>
      <c r="Z272" s="12" t="s">
        <v>6</v>
      </c>
      <c r="AA272" s="14">
        <v>1810</v>
      </c>
      <c r="AB272" s="12" t="s">
        <v>39</v>
      </c>
      <c r="AC272" s="14" t="s">
        <v>166</v>
      </c>
      <c r="AD272" s="14" t="str">
        <f>IF(AND($X272='Reporte 6 a 12 meses'!$B$5,$Z272='Reporte 6 a 12 meses'!$B$7),ROW(),"")</f>
        <v/>
      </c>
      <c r="AE272" s="14" t="str">
        <f>IF(AND($X272='Reporte 1 a 5 años'!$B$5,$Z272='Reporte 1 a 5 años'!$B$7),ROW(),"")</f>
        <v/>
      </c>
      <c r="AG272" s="13"/>
      <c r="AH272" s="13"/>
      <c r="AI272" s="13"/>
      <c r="AJ272" s="13"/>
      <c r="AK272" s="13"/>
    </row>
    <row r="273" spans="23:37" ht="45" x14ac:dyDescent="0.25">
      <c r="W273" s="11">
        <f t="shared" si="4"/>
        <v>24</v>
      </c>
      <c r="X273" s="14">
        <v>4600103431</v>
      </c>
      <c r="Y273" s="12" t="s">
        <v>148</v>
      </c>
      <c r="Z273" s="12" t="s">
        <v>6</v>
      </c>
      <c r="AA273" s="14">
        <v>1810</v>
      </c>
      <c r="AB273" s="12" t="s">
        <v>39</v>
      </c>
      <c r="AC273" s="14" t="s">
        <v>116</v>
      </c>
      <c r="AD273" s="14" t="str">
        <f>IF(AND($X273='Reporte 6 a 12 meses'!$B$5,$Z273='Reporte 6 a 12 meses'!$B$7),ROW(),"")</f>
        <v/>
      </c>
      <c r="AE273" s="14" t="str">
        <f>IF(AND($X273='Reporte 1 a 5 años'!$B$5,$Z273='Reporte 1 a 5 años'!$B$7),ROW(),"")</f>
        <v/>
      </c>
      <c r="AG273" s="13"/>
      <c r="AH273" s="13"/>
      <c r="AI273" s="13"/>
      <c r="AJ273" s="13"/>
      <c r="AK273" s="13"/>
    </row>
    <row r="274" spans="23:37" ht="30" x14ac:dyDescent="0.25">
      <c r="W274" s="11">
        <f t="shared" si="4"/>
        <v>24</v>
      </c>
      <c r="X274" s="14">
        <v>4600103431</v>
      </c>
      <c r="Y274" s="12" t="s">
        <v>148</v>
      </c>
      <c r="Z274" s="12" t="s">
        <v>6</v>
      </c>
      <c r="AA274" s="14">
        <v>1094</v>
      </c>
      <c r="AB274" s="12" t="s">
        <v>66</v>
      </c>
      <c r="AC274" s="14" t="s">
        <v>168</v>
      </c>
      <c r="AD274" s="14" t="str">
        <f>IF(AND($X274='Reporte 6 a 12 meses'!$B$5,$Z274='Reporte 6 a 12 meses'!$B$7),ROW(),"")</f>
        <v/>
      </c>
      <c r="AE274" s="14" t="str">
        <f>IF(AND($X274='Reporte 1 a 5 años'!$B$5,$Z274='Reporte 1 a 5 años'!$B$7),ROW(),"")</f>
        <v/>
      </c>
      <c r="AG274" s="13"/>
      <c r="AH274" s="13"/>
      <c r="AI274" s="13"/>
      <c r="AJ274" s="13"/>
      <c r="AK274" s="13"/>
    </row>
    <row r="275" spans="23:37" ht="30" x14ac:dyDescent="0.25">
      <c r="W275" s="11">
        <f t="shared" si="4"/>
        <v>24</v>
      </c>
      <c r="X275" s="14">
        <v>4600103431</v>
      </c>
      <c r="Y275" s="12" t="s">
        <v>148</v>
      </c>
      <c r="Z275" s="12" t="s">
        <v>6</v>
      </c>
      <c r="AA275" s="14">
        <v>1094</v>
      </c>
      <c r="AB275" s="12" t="s">
        <v>66</v>
      </c>
      <c r="AC275" s="14" t="s">
        <v>167</v>
      </c>
      <c r="AD275" s="14" t="str">
        <f>IF(AND($X275='Reporte 6 a 12 meses'!$B$5,$Z275='Reporte 6 a 12 meses'!$B$7),ROW(),"")</f>
        <v/>
      </c>
      <c r="AE275" s="14" t="str">
        <f>IF(AND($X275='Reporte 1 a 5 años'!$B$5,$Z275='Reporte 1 a 5 años'!$B$7),ROW(),"")</f>
        <v/>
      </c>
      <c r="AG275" s="13"/>
      <c r="AH275" s="13"/>
      <c r="AI275" s="13"/>
      <c r="AJ275" s="13"/>
      <c r="AK275" s="13"/>
    </row>
    <row r="276" spans="23:37" ht="30" x14ac:dyDescent="0.25">
      <c r="W276" s="11">
        <f t="shared" si="4"/>
        <v>24</v>
      </c>
      <c r="X276" s="14">
        <v>4600103431</v>
      </c>
      <c r="Y276" s="12" t="s">
        <v>148</v>
      </c>
      <c r="Z276" s="12" t="s">
        <v>6</v>
      </c>
      <c r="AA276" s="14">
        <v>1094</v>
      </c>
      <c r="AB276" s="12" t="s">
        <v>66</v>
      </c>
      <c r="AC276" s="14" t="s">
        <v>166</v>
      </c>
      <c r="AD276" s="14" t="str">
        <f>IF(AND($X276='Reporte 6 a 12 meses'!$B$5,$Z276='Reporte 6 a 12 meses'!$B$7),ROW(),"")</f>
        <v/>
      </c>
      <c r="AE276" s="14" t="str">
        <f>IF(AND($X276='Reporte 1 a 5 años'!$B$5,$Z276='Reporte 1 a 5 años'!$B$7),ROW(),"")</f>
        <v/>
      </c>
      <c r="AG276" s="13"/>
      <c r="AH276" s="13"/>
      <c r="AI276" s="13"/>
      <c r="AJ276" s="13"/>
      <c r="AK276" s="13"/>
    </row>
    <row r="277" spans="23:37" ht="45" x14ac:dyDescent="0.25">
      <c r="W277" s="11">
        <f t="shared" si="4"/>
        <v>24</v>
      </c>
      <c r="X277" s="14">
        <v>4600103431</v>
      </c>
      <c r="Y277" s="12" t="s">
        <v>148</v>
      </c>
      <c r="Z277" s="12" t="s">
        <v>6</v>
      </c>
      <c r="AA277" s="14">
        <v>1094</v>
      </c>
      <c r="AB277" s="12" t="s">
        <v>66</v>
      </c>
      <c r="AC277" s="14" t="s">
        <v>116</v>
      </c>
      <c r="AD277" s="14" t="str">
        <f>IF(AND($X277='Reporte 6 a 12 meses'!$B$5,$Z277='Reporte 6 a 12 meses'!$B$7),ROW(),"")</f>
        <v/>
      </c>
      <c r="AE277" s="14" t="str">
        <f>IF(AND($X277='Reporte 1 a 5 años'!$B$5,$Z277='Reporte 1 a 5 años'!$B$7),ROW(),"")</f>
        <v/>
      </c>
      <c r="AG277" s="13"/>
      <c r="AH277" s="13"/>
      <c r="AI277" s="13"/>
      <c r="AJ277" s="13"/>
      <c r="AK277" s="13"/>
    </row>
    <row r="278" spans="23:37" ht="30" x14ac:dyDescent="0.25">
      <c r="W278" s="11">
        <f t="shared" si="4"/>
        <v>24</v>
      </c>
      <c r="X278" s="14">
        <v>4600103431</v>
      </c>
      <c r="Y278" s="12" t="s">
        <v>148</v>
      </c>
      <c r="Z278" s="12" t="s">
        <v>6</v>
      </c>
      <c r="AA278" s="14">
        <v>48</v>
      </c>
      <c r="AB278" s="12" t="s">
        <v>41</v>
      </c>
      <c r="AC278" s="14" t="s">
        <v>168</v>
      </c>
      <c r="AD278" s="14" t="str">
        <f>IF(AND($X278='Reporte 6 a 12 meses'!$B$5,$Z278='Reporte 6 a 12 meses'!$B$7),ROW(),"")</f>
        <v/>
      </c>
      <c r="AE278" s="14" t="str">
        <f>IF(AND($X278='Reporte 1 a 5 años'!$B$5,$Z278='Reporte 1 a 5 años'!$B$7),ROW(),"")</f>
        <v/>
      </c>
      <c r="AG278" s="13"/>
      <c r="AH278" s="13"/>
      <c r="AI278" s="13"/>
      <c r="AJ278" s="13"/>
      <c r="AK278" s="13"/>
    </row>
    <row r="279" spans="23:37" ht="30" x14ac:dyDescent="0.25">
      <c r="W279" s="11">
        <f t="shared" si="4"/>
        <v>24</v>
      </c>
      <c r="X279" s="14">
        <v>4600103431</v>
      </c>
      <c r="Y279" s="12" t="s">
        <v>148</v>
      </c>
      <c r="Z279" s="12" t="s">
        <v>6</v>
      </c>
      <c r="AA279" s="14">
        <v>48</v>
      </c>
      <c r="AB279" s="12" t="s">
        <v>41</v>
      </c>
      <c r="AC279" s="14" t="s">
        <v>167</v>
      </c>
      <c r="AD279" s="14" t="str">
        <f>IF(AND($X279='Reporte 6 a 12 meses'!$B$5,$Z279='Reporte 6 a 12 meses'!$B$7),ROW(),"")</f>
        <v/>
      </c>
      <c r="AE279" s="14" t="str">
        <f>IF(AND($X279='Reporte 1 a 5 años'!$B$5,$Z279='Reporte 1 a 5 años'!$B$7),ROW(),"")</f>
        <v/>
      </c>
      <c r="AG279" s="13"/>
      <c r="AH279" s="13"/>
      <c r="AI279" s="13"/>
      <c r="AJ279" s="13"/>
      <c r="AK279" s="13"/>
    </row>
    <row r="280" spans="23:37" ht="30" x14ac:dyDescent="0.25">
      <c r="W280" s="11">
        <f t="shared" si="4"/>
        <v>24</v>
      </c>
      <c r="X280" s="14">
        <v>4600103431</v>
      </c>
      <c r="Y280" s="12" t="s">
        <v>148</v>
      </c>
      <c r="Z280" s="12" t="s">
        <v>6</v>
      </c>
      <c r="AA280" s="14">
        <v>48</v>
      </c>
      <c r="AB280" s="12" t="s">
        <v>41</v>
      </c>
      <c r="AC280" s="14" t="s">
        <v>166</v>
      </c>
      <c r="AD280" s="14" t="str">
        <f>IF(AND($X280='Reporte 6 a 12 meses'!$B$5,$Z280='Reporte 6 a 12 meses'!$B$7),ROW(),"")</f>
        <v/>
      </c>
      <c r="AE280" s="14" t="str">
        <f>IF(AND($X280='Reporte 1 a 5 años'!$B$5,$Z280='Reporte 1 a 5 años'!$B$7),ROW(),"")</f>
        <v/>
      </c>
      <c r="AG280" s="13"/>
      <c r="AH280" s="13"/>
      <c r="AI280" s="13"/>
      <c r="AJ280" s="13"/>
      <c r="AK280" s="13"/>
    </row>
    <row r="281" spans="23:37" ht="45" x14ac:dyDescent="0.25">
      <c r="W281" s="11">
        <f t="shared" si="4"/>
        <v>24</v>
      </c>
      <c r="X281" s="14">
        <v>4600103431</v>
      </c>
      <c r="Y281" s="12" t="s">
        <v>148</v>
      </c>
      <c r="Z281" s="12" t="s">
        <v>6</v>
      </c>
      <c r="AA281" s="14">
        <v>48</v>
      </c>
      <c r="AB281" s="12" t="s">
        <v>41</v>
      </c>
      <c r="AC281" s="14" t="s">
        <v>116</v>
      </c>
      <c r="AD281" s="14" t="str">
        <f>IF(AND($X281='Reporte 6 a 12 meses'!$B$5,$Z281='Reporte 6 a 12 meses'!$B$7),ROW(),"")</f>
        <v/>
      </c>
      <c r="AE281" s="14" t="str">
        <f>IF(AND($X281='Reporte 1 a 5 años'!$B$5,$Z281='Reporte 1 a 5 años'!$B$7),ROW(),"")</f>
        <v/>
      </c>
      <c r="AG281" s="13"/>
      <c r="AH281" s="13"/>
      <c r="AI281" s="13"/>
      <c r="AJ281" s="13"/>
      <c r="AK281" s="13"/>
    </row>
    <row r="282" spans="23:37" ht="30" x14ac:dyDescent="0.25">
      <c r="W282" s="11">
        <f t="shared" si="4"/>
        <v>24</v>
      </c>
      <c r="X282" s="14">
        <v>4600103431</v>
      </c>
      <c r="Y282" s="12" t="s">
        <v>148</v>
      </c>
      <c r="Z282" s="12" t="s">
        <v>6</v>
      </c>
      <c r="AA282" s="14">
        <v>1694</v>
      </c>
      <c r="AB282" s="12" t="s">
        <v>23</v>
      </c>
      <c r="AC282" s="14" t="s">
        <v>168</v>
      </c>
      <c r="AD282" s="14" t="str">
        <f>IF(AND($X282='Reporte 6 a 12 meses'!$B$5,$Z282='Reporte 6 a 12 meses'!$B$7),ROW(),"")</f>
        <v/>
      </c>
      <c r="AE282" s="14" t="str">
        <f>IF(AND($X282='Reporte 1 a 5 años'!$B$5,$Z282='Reporte 1 a 5 años'!$B$7),ROW(),"")</f>
        <v/>
      </c>
      <c r="AG282" s="13"/>
      <c r="AH282" s="13"/>
      <c r="AI282" s="13"/>
      <c r="AJ282" s="13"/>
      <c r="AK282" s="13"/>
    </row>
    <row r="283" spans="23:37" ht="30" x14ac:dyDescent="0.25">
      <c r="W283" s="11">
        <f t="shared" si="4"/>
        <v>24</v>
      </c>
      <c r="X283" s="14">
        <v>4600103431</v>
      </c>
      <c r="Y283" s="12" t="s">
        <v>148</v>
      </c>
      <c r="Z283" s="12" t="s">
        <v>6</v>
      </c>
      <c r="AA283" s="14">
        <v>1694</v>
      </c>
      <c r="AB283" s="12" t="s">
        <v>23</v>
      </c>
      <c r="AC283" s="14" t="s">
        <v>167</v>
      </c>
      <c r="AD283" s="14" t="str">
        <f>IF(AND($X283='Reporte 6 a 12 meses'!$B$5,$Z283='Reporte 6 a 12 meses'!$B$7),ROW(),"")</f>
        <v/>
      </c>
      <c r="AE283" s="14" t="str">
        <f>IF(AND($X283='Reporte 1 a 5 años'!$B$5,$Z283='Reporte 1 a 5 años'!$B$7),ROW(),"")</f>
        <v/>
      </c>
      <c r="AG283" s="13"/>
      <c r="AH283" s="13"/>
      <c r="AI283" s="13"/>
      <c r="AJ283" s="13"/>
      <c r="AK283" s="13"/>
    </row>
    <row r="284" spans="23:37" ht="30" x14ac:dyDescent="0.25">
      <c r="W284" s="11">
        <f t="shared" si="4"/>
        <v>24</v>
      </c>
      <c r="X284" s="14">
        <v>4600103431</v>
      </c>
      <c r="Y284" s="12" t="s">
        <v>148</v>
      </c>
      <c r="Z284" s="12" t="s">
        <v>6</v>
      </c>
      <c r="AA284" s="14">
        <v>1694</v>
      </c>
      <c r="AB284" s="12" t="s">
        <v>23</v>
      </c>
      <c r="AC284" s="14" t="s">
        <v>166</v>
      </c>
      <c r="AD284" s="14" t="str">
        <f>IF(AND($X284='Reporte 6 a 12 meses'!$B$5,$Z284='Reporte 6 a 12 meses'!$B$7),ROW(),"")</f>
        <v/>
      </c>
      <c r="AE284" s="14" t="str">
        <f>IF(AND($X284='Reporte 1 a 5 años'!$B$5,$Z284='Reporte 1 a 5 años'!$B$7),ROW(),"")</f>
        <v/>
      </c>
      <c r="AG284" s="13"/>
      <c r="AH284" s="13"/>
      <c r="AI284" s="13"/>
      <c r="AJ284" s="13"/>
      <c r="AK284" s="13"/>
    </row>
    <row r="285" spans="23:37" ht="45" x14ac:dyDescent="0.25">
      <c r="W285" s="11">
        <f t="shared" si="4"/>
        <v>24</v>
      </c>
      <c r="X285" s="14">
        <v>4600103431</v>
      </c>
      <c r="Y285" s="12" t="s">
        <v>148</v>
      </c>
      <c r="Z285" s="12" t="s">
        <v>6</v>
      </c>
      <c r="AA285" s="14">
        <v>1694</v>
      </c>
      <c r="AB285" s="12" t="s">
        <v>23</v>
      </c>
      <c r="AC285" s="14" t="s">
        <v>116</v>
      </c>
      <c r="AD285" s="14" t="str">
        <f>IF(AND($X285='Reporte 6 a 12 meses'!$B$5,$Z285='Reporte 6 a 12 meses'!$B$7),ROW(),"")</f>
        <v/>
      </c>
      <c r="AE285" s="14" t="str">
        <f>IF(AND($X285='Reporte 1 a 5 años'!$B$5,$Z285='Reporte 1 a 5 años'!$B$7),ROW(),"")</f>
        <v/>
      </c>
      <c r="AG285" s="13"/>
      <c r="AH285" s="13"/>
      <c r="AI285" s="13"/>
      <c r="AJ285" s="13"/>
      <c r="AK285" s="13"/>
    </row>
    <row r="286" spans="23:37" ht="30" x14ac:dyDescent="0.25">
      <c r="W286" s="11">
        <f t="shared" si="4"/>
        <v>24</v>
      </c>
      <c r="X286" s="14">
        <v>4600103431</v>
      </c>
      <c r="Y286" s="12" t="s">
        <v>148</v>
      </c>
      <c r="Z286" s="12" t="s">
        <v>6</v>
      </c>
      <c r="AA286" s="14">
        <v>1930</v>
      </c>
      <c r="AB286" s="12" t="s">
        <v>67</v>
      </c>
      <c r="AC286" s="14" t="s">
        <v>168</v>
      </c>
      <c r="AD286" s="14" t="str">
        <f>IF(AND($X286='Reporte 6 a 12 meses'!$B$5,$Z286='Reporte 6 a 12 meses'!$B$7),ROW(),"")</f>
        <v/>
      </c>
      <c r="AE286" s="14" t="str">
        <f>IF(AND($X286='Reporte 1 a 5 años'!$B$5,$Z286='Reporte 1 a 5 años'!$B$7),ROW(),"")</f>
        <v/>
      </c>
      <c r="AG286" s="13"/>
      <c r="AH286" s="13"/>
      <c r="AI286" s="13"/>
      <c r="AJ286" s="13"/>
      <c r="AK286" s="13"/>
    </row>
    <row r="287" spans="23:37" ht="30" x14ac:dyDescent="0.25">
      <c r="W287" s="11">
        <f t="shared" si="4"/>
        <v>24</v>
      </c>
      <c r="X287" s="14">
        <v>4600103431</v>
      </c>
      <c r="Y287" s="12" t="s">
        <v>148</v>
      </c>
      <c r="Z287" s="12" t="s">
        <v>6</v>
      </c>
      <c r="AA287" s="14">
        <v>1930</v>
      </c>
      <c r="AB287" s="12" t="s">
        <v>67</v>
      </c>
      <c r="AC287" s="14" t="s">
        <v>167</v>
      </c>
      <c r="AD287" s="14" t="str">
        <f>IF(AND($X287='Reporte 6 a 12 meses'!$B$5,$Z287='Reporte 6 a 12 meses'!$B$7),ROW(),"")</f>
        <v/>
      </c>
      <c r="AE287" s="14" t="str">
        <f>IF(AND($X287='Reporte 1 a 5 años'!$B$5,$Z287='Reporte 1 a 5 años'!$B$7),ROW(),"")</f>
        <v/>
      </c>
      <c r="AG287" s="13"/>
      <c r="AH287" s="13"/>
      <c r="AI287" s="13"/>
      <c r="AJ287" s="13"/>
      <c r="AK287" s="13"/>
    </row>
    <row r="288" spans="23:37" ht="30" x14ac:dyDescent="0.25">
      <c r="W288" s="11">
        <f t="shared" si="4"/>
        <v>24</v>
      </c>
      <c r="X288" s="14">
        <v>4600103431</v>
      </c>
      <c r="Y288" s="12" t="s">
        <v>148</v>
      </c>
      <c r="Z288" s="12" t="s">
        <v>6</v>
      </c>
      <c r="AA288" s="14">
        <v>1930</v>
      </c>
      <c r="AB288" s="12" t="s">
        <v>67</v>
      </c>
      <c r="AC288" s="14" t="s">
        <v>166</v>
      </c>
      <c r="AD288" s="14" t="str">
        <f>IF(AND($X288='Reporte 6 a 12 meses'!$B$5,$Z288='Reporte 6 a 12 meses'!$B$7),ROW(),"")</f>
        <v/>
      </c>
      <c r="AE288" s="14" t="str">
        <f>IF(AND($X288='Reporte 1 a 5 años'!$B$5,$Z288='Reporte 1 a 5 años'!$B$7),ROW(),"")</f>
        <v/>
      </c>
      <c r="AG288" s="13"/>
      <c r="AH288" s="13"/>
      <c r="AI288" s="13"/>
      <c r="AJ288" s="13"/>
      <c r="AK288" s="13"/>
    </row>
    <row r="289" spans="23:37" ht="45" x14ac:dyDescent="0.25">
      <c r="W289" s="11">
        <f t="shared" si="4"/>
        <v>24</v>
      </c>
      <c r="X289" s="14">
        <v>4600103431</v>
      </c>
      <c r="Y289" s="12" t="s">
        <v>148</v>
      </c>
      <c r="Z289" s="12" t="s">
        <v>6</v>
      </c>
      <c r="AA289" s="14">
        <v>1930</v>
      </c>
      <c r="AB289" s="12" t="s">
        <v>67</v>
      </c>
      <c r="AC289" s="14" t="s">
        <v>116</v>
      </c>
      <c r="AD289" s="14" t="str">
        <f>IF(AND($X289='Reporte 6 a 12 meses'!$B$5,$Z289='Reporte 6 a 12 meses'!$B$7),ROW(),"")</f>
        <v/>
      </c>
      <c r="AE289" s="14" t="str">
        <f>IF(AND($X289='Reporte 1 a 5 años'!$B$5,$Z289='Reporte 1 a 5 años'!$B$7),ROW(),"")</f>
        <v/>
      </c>
      <c r="AG289" s="13"/>
      <c r="AH289" s="13"/>
      <c r="AI289" s="13"/>
      <c r="AJ289" s="13"/>
      <c r="AK289" s="13"/>
    </row>
    <row r="290" spans="23:37" ht="30" x14ac:dyDescent="0.25">
      <c r="W290" s="11">
        <f t="shared" si="4"/>
        <v>24</v>
      </c>
      <c r="X290" s="14">
        <v>4600103431</v>
      </c>
      <c r="Y290" s="12" t="s">
        <v>148</v>
      </c>
      <c r="Z290" s="12" t="s">
        <v>6</v>
      </c>
      <c r="AA290" s="14">
        <v>662</v>
      </c>
      <c r="AB290" s="12" t="s">
        <v>45</v>
      </c>
      <c r="AC290" s="14" t="s">
        <v>168</v>
      </c>
      <c r="AD290" s="14" t="str">
        <f>IF(AND($X290='Reporte 6 a 12 meses'!$B$5,$Z290='Reporte 6 a 12 meses'!$B$7),ROW(),"")</f>
        <v/>
      </c>
      <c r="AE290" s="14" t="str">
        <f>IF(AND($X290='Reporte 1 a 5 años'!$B$5,$Z290='Reporte 1 a 5 años'!$B$7),ROW(),"")</f>
        <v/>
      </c>
      <c r="AG290" s="13"/>
      <c r="AH290" s="13"/>
      <c r="AI290" s="13"/>
      <c r="AJ290" s="13"/>
      <c r="AK290" s="13"/>
    </row>
    <row r="291" spans="23:37" ht="30" x14ac:dyDescent="0.25">
      <c r="W291" s="11">
        <f t="shared" si="4"/>
        <v>24</v>
      </c>
      <c r="X291" s="14">
        <v>4600103431</v>
      </c>
      <c r="Y291" s="12" t="s">
        <v>148</v>
      </c>
      <c r="Z291" s="12" t="s">
        <v>6</v>
      </c>
      <c r="AA291" s="14">
        <v>662</v>
      </c>
      <c r="AB291" s="12" t="s">
        <v>45</v>
      </c>
      <c r="AC291" s="14" t="s">
        <v>167</v>
      </c>
      <c r="AD291" s="14" t="str">
        <f>IF(AND($X291='Reporte 6 a 12 meses'!$B$5,$Z291='Reporte 6 a 12 meses'!$B$7),ROW(),"")</f>
        <v/>
      </c>
      <c r="AE291" s="14" t="str">
        <f>IF(AND($X291='Reporte 1 a 5 años'!$B$5,$Z291='Reporte 1 a 5 años'!$B$7),ROW(),"")</f>
        <v/>
      </c>
      <c r="AG291" s="13"/>
      <c r="AH291" s="13"/>
      <c r="AI291" s="13"/>
      <c r="AJ291" s="13"/>
      <c r="AK291" s="13"/>
    </row>
    <row r="292" spans="23:37" ht="30" x14ac:dyDescent="0.25">
      <c r="W292" s="11">
        <f t="shared" si="4"/>
        <v>24</v>
      </c>
      <c r="X292" s="14">
        <v>4600103431</v>
      </c>
      <c r="Y292" s="12" t="s">
        <v>148</v>
      </c>
      <c r="Z292" s="12" t="s">
        <v>6</v>
      </c>
      <c r="AA292" s="14">
        <v>662</v>
      </c>
      <c r="AB292" s="12" t="s">
        <v>45</v>
      </c>
      <c r="AC292" s="14" t="s">
        <v>166</v>
      </c>
      <c r="AD292" s="14" t="str">
        <f>IF(AND($X292='Reporte 6 a 12 meses'!$B$5,$Z292='Reporte 6 a 12 meses'!$B$7),ROW(),"")</f>
        <v/>
      </c>
      <c r="AE292" s="14" t="str">
        <f>IF(AND($X292='Reporte 1 a 5 años'!$B$5,$Z292='Reporte 1 a 5 años'!$B$7),ROW(),"")</f>
        <v/>
      </c>
      <c r="AG292" s="13"/>
      <c r="AH292" s="13"/>
      <c r="AI292" s="13"/>
      <c r="AJ292" s="13"/>
      <c r="AK292" s="13"/>
    </row>
    <row r="293" spans="23:37" ht="45" x14ac:dyDescent="0.25">
      <c r="W293" s="11">
        <f t="shared" si="4"/>
        <v>24</v>
      </c>
      <c r="X293" s="14">
        <v>4600103431</v>
      </c>
      <c r="Y293" s="12" t="s">
        <v>148</v>
      </c>
      <c r="Z293" s="12" t="s">
        <v>6</v>
      </c>
      <c r="AA293" s="14">
        <v>662</v>
      </c>
      <c r="AB293" s="12" t="s">
        <v>45</v>
      </c>
      <c r="AC293" s="14" t="s">
        <v>116</v>
      </c>
      <c r="AD293" s="14" t="str">
        <f>IF(AND($X293='Reporte 6 a 12 meses'!$B$5,$Z293='Reporte 6 a 12 meses'!$B$7),ROW(),"")</f>
        <v/>
      </c>
      <c r="AE293" s="14" t="str">
        <f>IF(AND($X293='Reporte 1 a 5 años'!$B$5,$Z293='Reporte 1 a 5 años'!$B$7),ROW(),"")</f>
        <v/>
      </c>
      <c r="AG293" s="13"/>
      <c r="AH293" s="13"/>
      <c r="AI293" s="13"/>
      <c r="AJ293" s="13"/>
      <c r="AK293" s="13"/>
    </row>
    <row r="294" spans="23:37" ht="30" x14ac:dyDescent="0.25">
      <c r="W294" s="11">
        <f t="shared" si="4"/>
        <v>4</v>
      </c>
      <c r="X294" s="14">
        <v>4600103432</v>
      </c>
      <c r="Y294" s="12" t="s">
        <v>174</v>
      </c>
      <c r="Z294" s="12" t="s">
        <v>6</v>
      </c>
      <c r="AA294" s="14">
        <v>167</v>
      </c>
      <c r="AB294" s="12" t="s">
        <v>175</v>
      </c>
      <c r="AC294" s="14" t="s">
        <v>168</v>
      </c>
      <c r="AD294" s="14" t="str">
        <f>IF(AND($X294='Reporte 6 a 12 meses'!$B$5,$Z294='Reporte 6 a 12 meses'!$B$7),ROW(),"")</f>
        <v/>
      </c>
      <c r="AE294" s="14" t="str">
        <f>IF(AND($X294='Reporte 1 a 5 años'!$B$5,$Z294='Reporte 1 a 5 años'!$B$7),ROW(),"")</f>
        <v/>
      </c>
      <c r="AG294" s="13"/>
      <c r="AH294" s="13"/>
      <c r="AI294" s="13"/>
      <c r="AJ294" s="13"/>
      <c r="AK294" s="13"/>
    </row>
    <row r="295" spans="23:37" ht="30" x14ac:dyDescent="0.25">
      <c r="W295" s="11">
        <f t="shared" si="4"/>
        <v>4</v>
      </c>
      <c r="X295" s="14">
        <v>4600103432</v>
      </c>
      <c r="Y295" s="12" t="s">
        <v>174</v>
      </c>
      <c r="Z295" s="12" t="s">
        <v>6</v>
      </c>
      <c r="AA295" s="14">
        <v>167</v>
      </c>
      <c r="AB295" s="12" t="s">
        <v>175</v>
      </c>
      <c r="AC295" s="14" t="s">
        <v>167</v>
      </c>
      <c r="AD295" s="14" t="str">
        <f>IF(AND($X295='Reporte 6 a 12 meses'!$B$5,$Z295='Reporte 6 a 12 meses'!$B$7),ROW(),"")</f>
        <v/>
      </c>
      <c r="AE295" s="14" t="str">
        <f>IF(AND($X295='Reporte 1 a 5 años'!$B$5,$Z295='Reporte 1 a 5 años'!$B$7),ROW(),"")</f>
        <v/>
      </c>
      <c r="AG295" s="13"/>
      <c r="AH295" s="13"/>
      <c r="AI295" s="13"/>
      <c r="AJ295" s="13"/>
      <c r="AK295" s="13"/>
    </row>
    <row r="296" spans="23:37" ht="30" x14ac:dyDescent="0.25">
      <c r="W296" s="11">
        <f t="shared" si="4"/>
        <v>4</v>
      </c>
      <c r="X296" s="14">
        <v>4600103432</v>
      </c>
      <c r="Y296" s="12" t="s">
        <v>174</v>
      </c>
      <c r="Z296" s="12" t="s">
        <v>6</v>
      </c>
      <c r="AA296" s="14">
        <v>167</v>
      </c>
      <c r="AB296" s="12" t="s">
        <v>175</v>
      </c>
      <c r="AC296" s="14" t="s">
        <v>166</v>
      </c>
      <c r="AD296" s="14" t="str">
        <f>IF(AND($X296='Reporte 6 a 12 meses'!$B$5,$Z296='Reporte 6 a 12 meses'!$B$7),ROW(),"")</f>
        <v/>
      </c>
      <c r="AE296" s="14" t="str">
        <f>IF(AND($X296='Reporte 1 a 5 años'!$B$5,$Z296='Reporte 1 a 5 años'!$B$7),ROW(),"")</f>
        <v/>
      </c>
      <c r="AG296" s="13"/>
      <c r="AH296" s="13"/>
      <c r="AI296" s="13"/>
      <c r="AJ296" s="13"/>
      <c r="AK296" s="13"/>
    </row>
    <row r="297" spans="23:37" ht="45" x14ac:dyDescent="0.25">
      <c r="W297" s="11">
        <f t="shared" si="4"/>
        <v>4</v>
      </c>
      <c r="X297" s="14">
        <v>4600103432</v>
      </c>
      <c r="Y297" s="12" t="s">
        <v>174</v>
      </c>
      <c r="Z297" s="12" t="s">
        <v>6</v>
      </c>
      <c r="AA297" s="14">
        <v>167</v>
      </c>
      <c r="AB297" s="12" t="s">
        <v>175</v>
      </c>
      <c r="AC297" s="14" t="s">
        <v>116</v>
      </c>
      <c r="AD297" s="14" t="str">
        <f>IF(AND($X297='Reporte 6 a 12 meses'!$B$5,$Z297='Reporte 6 a 12 meses'!$B$7),ROW(),"")</f>
        <v/>
      </c>
      <c r="AE297" s="14" t="str">
        <f>IF(AND($X297='Reporte 1 a 5 años'!$B$5,$Z297='Reporte 1 a 5 años'!$B$7),ROW(),"")</f>
        <v/>
      </c>
      <c r="AG297" s="13"/>
      <c r="AH297" s="13"/>
      <c r="AI297" s="13"/>
      <c r="AJ297" s="13"/>
      <c r="AK297" s="13"/>
    </row>
    <row r="298" spans="23:37" ht="30" x14ac:dyDescent="0.25">
      <c r="W298" s="11">
        <f t="shared" si="4"/>
        <v>16</v>
      </c>
      <c r="X298" s="14">
        <v>4600103433</v>
      </c>
      <c r="Y298" s="12" t="s">
        <v>152</v>
      </c>
      <c r="Z298" s="12" t="s">
        <v>6</v>
      </c>
      <c r="AA298" s="14">
        <v>655</v>
      </c>
      <c r="AB298" s="12" t="s">
        <v>77</v>
      </c>
      <c r="AC298" s="14" t="s">
        <v>168</v>
      </c>
      <c r="AD298" s="14" t="str">
        <f>IF(AND($X298='Reporte 6 a 12 meses'!$B$5,$Z298='Reporte 6 a 12 meses'!$B$7),ROW(),"")</f>
        <v/>
      </c>
      <c r="AE298" s="14" t="str">
        <f>IF(AND($X298='Reporte 1 a 5 años'!$B$5,$Z298='Reporte 1 a 5 años'!$B$7),ROW(),"")</f>
        <v/>
      </c>
      <c r="AG298" s="13"/>
      <c r="AH298" s="13"/>
      <c r="AI298" s="13"/>
      <c r="AJ298" s="13"/>
      <c r="AK298" s="13"/>
    </row>
    <row r="299" spans="23:37" ht="30" x14ac:dyDescent="0.25">
      <c r="W299" s="11">
        <f t="shared" si="4"/>
        <v>16</v>
      </c>
      <c r="X299" s="14">
        <v>4600103433</v>
      </c>
      <c r="Y299" s="12" t="s">
        <v>152</v>
      </c>
      <c r="Z299" s="12" t="s">
        <v>6</v>
      </c>
      <c r="AA299" s="14">
        <v>655</v>
      </c>
      <c r="AB299" s="12" t="s">
        <v>77</v>
      </c>
      <c r="AC299" s="14" t="s">
        <v>167</v>
      </c>
      <c r="AD299" s="14" t="str">
        <f>IF(AND($X299='Reporte 6 a 12 meses'!$B$5,$Z299='Reporte 6 a 12 meses'!$B$7),ROW(),"")</f>
        <v/>
      </c>
      <c r="AE299" s="14" t="str">
        <f>IF(AND($X299='Reporte 1 a 5 años'!$B$5,$Z299='Reporte 1 a 5 años'!$B$7),ROW(),"")</f>
        <v/>
      </c>
      <c r="AG299" s="13"/>
      <c r="AH299" s="13"/>
      <c r="AI299" s="13"/>
      <c r="AJ299" s="13"/>
      <c r="AK299" s="13"/>
    </row>
    <row r="300" spans="23:37" ht="30" x14ac:dyDescent="0.25">
      <c r="W300" s="11">
        <f t="shared" si="4"/>
        <v>16</v>
      </c>
      <c r="X300" s="14">
        <v>4600103433</v>
      </c>
      <c r="Y300" s="12" t="s">
        <v>152</v>
      </c>
      <c r="Z300" s="12" t="s">
        <v>6</v>
      </c>
      <c r="AA300" s="14">
        <v>655</v>
      </c>
      <c r="AB300" s="12" t="s">
        <v>77</v>
      </c>
      <c r="AC300" s="14" t="s">
        <v>166</v>
      </c>
      <c r="AD300" s="14" t="str">
        <f>IF(AND($X300='Reporte 6 a 12 meses'!$B$5,$Z300='Reporte 6 a 12 meses'!$B$7),ROW(),"")</f>
        <v/>
      </c>
      <c r="AE300" s="14" t="str">
        <f>IF(AND($X300='Reporte 1 a 5 años'!$B$5,$Z300='Reporte 1 a 5 años'!$B$7),ROW(),"")</f>
        <v/>
      </c>
      <c r="AG300" s="13"/>
      <c r="AH300" s="13"/>
      <c r="AI300" s="13"/>
      <c r="AJ300" s="13"/>
      <c r="AK300" s="13"/>
    </row>
    <row r="301" spans="23:37" ht="45" x14ac:dyDescent="0.25">
      <c r="W301" s="11">
        <f t="shared" si="4"/>
        <v>16</v>
      </c>
      <c r="X301" s="14">
        <v>4600103433</v>
      </c>
      <c r="Y301" s="12" t="s">
        <v>152</v>
      </c>
      <c r="Z301" s="12" t="s">
        <v>6</v>
      </c>
      <c r="AA301" s="14">
        <v>655</v>
      </c>
      <c r="AB301" s="12" t="s">
        <v>77</v>
      </c>
      <c r="AC301" s="14" t="s">
        <v>116</v>
      </c>
      <c r="AD301" s="14" t="str">
        <f>IF(AND($X301='Reporte 6 a 12 meses'!$B$5,$Z301='Reporte 6 a 12 meses'!$B$7),ROW(),"")</f>
        <v/>
      </c>
      <c r="AE301" s="14" t="str">
        <f>IF(AND($X301='Reporte 1 a 5 años'!$B$5,$Z301='Reporte 1 a 5 años'!$B$7),ROW(),"")</f>
        <v/>
      </c>
      <c r="AG301" s="13"/>
      <c r="AH301" s="13"/>
      <c r="AI301" s="13"/>
      <c r="AJ301" s="13"/>
      <c r="AK301" s="13"/>
    </row>
    <row r="302" spans="23:37" ht="30" x14ac:dyDescent="0.25">
      <c r="W302" s="11">
        <f t="shared" si="4"/>
        <v>16</v>
      </c>
      <c r="X302" s="14">
        <v>4600103433</v>
      </c>
      <c r="Y302" s="12" t="s">
        <v>152</v>
      </c>
      <c r="Z302" s="12" t="s">
        <v>6</v>
      </c>
      <c r="AA302" s="14">
        <v>1736</v>
      </c>
      <c r="AB302" s="12" t="s">
        <v>74</v>
      </c>
      <c r="AC302" s="14" t="s">
        <v>168</v>
      </c>
      <c r="AD302" s="14" t="str">
        <f>IF(AND($X302='Reporte 6 a 12 meses'!$B$5,$Z302='Reporte 6 a 12 meses'!$B$7),ROW(),"")</f>
        <v/>
      </c>
      <c r="AE302" s="14" t="str">
        <f>IF(AND($X302='Reporte 1 a 5 años'!$B$5,$Z302='Reporte 1 a 5 años'!$B$7),ROW(),"")</f>
        <v/>
      </c>
      <c r="AG302" s="13"/>
      <c r="AH302" s="13"/>
      <c r="AI302" s="13"/>
      <c r="AJ302" s="13"/>
      <c r="AK302" s="13"/>
    </row>
    <row r="303" spans="23:37" ht="30" x14ac:dyDescent="0.25">
      <c r="W303" s="11">
        <f t="shared" si="4"/>
        <v>16</v>
      </c>
      <c r="X303" s="14">
        <v>4600103433</v>
      </c>
      <c r="Y303" s="12" t="s">
        <v>152</v>
      </c>
      <c r="Z303" s="12" t="s">
        <v>6</v>
      </c>
      <c r="AA303" s="14">
        <v>1736</v>
      </c>
      <c r="AB303" s="12" t="s">
        <v>74</v>
      </c>
      <c r="AC303" s="14" t="s">
        <v>167</v>
      </c>
      <c r="AD303" s="14" t="str">
        <f>IF(AND($X303='Reporte 6 a 12 meses'!$B$5,$Z303='Reporte 6 a 12 meses'!$B$7),ROW(),"")</f>
        <v/>
      </c>
      <c r="AE303" s="14" t="str">
        <f>IF(AND($X303='Reporte 1 a 5 años'!$B$5,$Z303='Reporte 1 a 5 años'!$B$7),ROW(),"")</f>
        <v/>
      </c>
      <c r="AG303" s="13"/>
      <c r="AH303" s="13"/>
      <c r="AI303" s="13"/>
      <c r="AJ303" s="13"/>
      <c r="AK303" s="13"/>
    </row>
    <row r="304" spans="23:37" ht="30" x14ac:dyDescent="0.25">
      <c r="W304" s="11">
        <f t="shared" si="4"/>
        <v>16</v>
      </c>
      <c r="X304" s="14">
        <v>4600103433</v>
      </c>
      <c r="Y304" s="12" t="s">
        <v>152</v>
      </c>
      <c r="Z304" s="12" t="s">
        <v>6</v>
      </c>
      <c r="AA304" s="14">
        <v>1736</v>
      </c>
      <c r="AB304" s="12" t="s">
        <v>74</v>
      </c>
      <c r="AC304" s="14" t="s">
        <v>166</v>
      </c>
      <c r="AD304" s="14" t="str">
        <f>IF(AND($X304='Reporte 6 a 12 meses'!$B$5,$Z304='Reporte 6 a 12 meses'!$B$7),ROW(),"")</f>
        <v/>
      </c>
      <c r="AE304" s="14" t="str">
        <f>IF(AND($X304='Reporte 1 a 5 años'!$B$5,$Z304='Reporte 1 a 5 años'!$B$7),ROW(),"")</f>
        <v/>
      </c>
      <c r="AG304" s="13"/>
      <c r="AH304" s="13"/>
      <c r="AI304" s="13"/>
      <c r="AJ304" s="13"/>
      <c r="AK304" s="13"/>
    </row>
    <row r="305" spans="23:37" ht="45" x14ac:dyDescent="0.25">
      <c r="W305" s="11">
        <f t="shared" si="4"/>
        <v>16</v>
      </c>
      <c r="X305" s="14">
        <v>4600103433</v>
      </c>
      <c r="Y305" s="12" t="s">
        <v>152</v>
      </c>
      <c r="Z305" s="12" t="s">
        <v>6</v>
      </c>
      <c r="AA305" s="14">
        <v>1736</v>
      </c>
      <c r="AB305" s="12" t="s">
        <v>74</v>
      </c>
      <c r="AC305" s="14" t="s">
        <v>116</v>
      </c>
      <c r="AD305" s="14" t="str">
        <f>IF(AND($X305='Reporte 6 a 12 meses'!$B$5,$Z305='Reporte 6 a 12 meses'!$B$7),ROW(),"")</f>
        <v/>
      </c>
      <c r="AE305" s="14" t="str">
        <f>IF(AND($X305='Reporte 1 a 5 años'!$B$5,$Z305='Reporte 1 a 5 años'!$B$7),ROW(),"")</f>
        <v/>
      </c>
      <c r="AG305" s="13"/>
      <c r="AH305" s="13"/>
      <c r="AI305" s="13"/>
      <c r="AJ305" s="13"/>
      <c r="AK305" s="13"/>
    </row>
    <row r="306" spans="23:37" ht="30" x14ac:dyDescent="0.25">
      <c r="W306" s="11">
        <f t="shared" si="4"/>
        <v>16</v>
      </c>
      <c r="X306" s="14">
        <v>4600103433</v>
      </c>
      <c r="Y306" s="12" t="s">
        <v>152</v>
      </c>
      <c r="Z306" s="12" t="s">
        <v>6</v>
      </c>
      <c r="AA306" s="14">
        <v>1417</v>
      </c>
      <c r="AB306" s="12" t="s">
        <v>78</v>
      </c>
      <c r="AC306" s="14" t="s">
        <v>168</v>
      </c>
      <c r="AD306" s="14" t="str">
        <f>IF(AND($X306='Reporte 6 a 12 meses'!$B$5,$Z306='Reporte 6 a 12 meses'!$B$7),ROW(),"")</f>
        <v/>
      </c>
      <c r="AE306" s="14" t="str">
        <f>IF(AND($X306='Reporte 1 a 5 años'!$B$5,$Z306='Reporte 1 a 5 años'!$B$7),ROW(),"")</f>
        <v/>
      </c>
      <c r="AG306" s="13"/>
      <c r="AH306" s="13"/>
      <c r="AI306" s="13"/>
      <c r="AJ306" s="13"/>
      <c r="AK306" s="13"/>
    </row>
    <row r="307" spans="23:37" ht="30" x14ac:dyDescent="0.25">
      <c r="W307" s="11">
        <f t="shared" si="4"/>
        <v>16</v>
      </c>
      <c r="X307" s="14">
        <v>4600103433</v>
      </c>
      <c r="Y307" s="12" t="s">
        <v>152</v>
      </c>
      <c r="Z307" s="12" t="s">
        <v>6</v>
      </c>
      <c r="AA307" s="14">
        <v>1417</v>
      </c>
      <c r="AB307" s="12" t="s">
        <v>78</v>
      </c>
      <c r="AC307" s="14" t="s">
        <v>167</v>
      </c>
      <c r="AD307" s="14" t="str">
        <f>IF(AND($X307='Reporte 6 a 12 meses'!$B$5,$Z307='Reporte 6 a 12 meses'!$B$7),ROW(),"")</f>
        <v/>
      </c>
      <c r="AE307" s="14" t="str">
        <f>IF(AND($X307='Reporte 1 a 5 años'!$B$5,$Z307='Reporte 1 a 5 años'!$B$7),ROW(),"")</f>
        <v/>
      </c>
      <c r="AG307" s="13"/>
      <c r="AH307" s="13"/>
      <c r="AI307" s="13"/>
      <c r="AJ307" s="13"/>
      <c r="AK307" s="13"/>
    </row>
    <row r="308" spans="23:37" ht="30" x14ac:dyDescent="0.25">
      <c r="W308" s="11">
        <f t="shared" si="4"/>
        <v>16</v>
      </c>
      <c r="X308" s="14">
        <v>4600103433</v>
      </c>
      <c r="Y308" s="12" t="s">
        <v>152</v>
      </c>
      <c r="Z308" s="12" t="s">
        <v>6</v>
      </c>
      <c r="AA308" s="14">
        <v>1417</v>
      </c>
      <c r="AB308" s="12" t="s">
        <v>78</v>
      </c>
      <c r="AC308" s="14" t="s">
        <v>166</v>
      </c>
      <c r="AD308" s="14" t="str">
        <f>IF(AND($X308='Reporte 6 a 12 meses'!$B$5,$Z308='Reporte 6 a 12 meses'!$B$7),ROW(),"")</f>
        <v/>
      </c>
      <c r="AE308" s="14" t="str">
        <f>IF(AND($X308='Reporte 1 a 5 años'!$B$5,$Z308='Reporte 1 a 5 años'!$B$7),ROW(),"")</f>
        <v/>
      </c>
      <c r="AG308" s="13"/>
      <c r="AH308" s="13"/>
      <c r="AI308" s="13"/>
      <c r="AJ308" s="13"/>
      <c r="AK308" s="13"/>
    </row>
    <row r="309" spans="23:37" ht="45" x14ac:dyDescent="0.25">
      <c r="W309" s="11">
        <f t="shared" si="4"/>
        <v>16</v>
      </c>
      <c r="X309" s="14">
        <v>4600103433</v>
      </c>
      <c r="Y309" s="12" t="s">
        <v>152</v>
      </c>
      <c r="Z309" s="12" t="s">
        <v>6</v>
      </c>
      <c r="AA309" s="14">
        <v>1417</v>
      </c>
      <c r="AB309" s="12" t="s">
        <v>78</v>
      </c>
      <c r="AC309" s="14" t="s">
        <v>116</v>
      </c>
      <c r="AD309" s="14" t="str">
        <f>IF(AND($X309='Reporte 6 a 12 meses'!$B$5,$Z309='Reporte 6 a 12 meses'!$B$7),ROW(),"")</f>
        <v/>
      </c>
      <c r="AE309" s="14" t="str">
        <f>IF(AND($X309='Reporte 1 a 5 años'!$B$5,$Z309='Reporte 1 a 5 años'!$B$7),ROW(),"")</f>
        <v/>
      </c>
      <c r="AG309" s="13"/>
      <c r="AH309" s="13"/>
      <c r="AI309" s="13"/>
      <c r="AJ309" s="13"/>
      <c r="AK309" s="13"/>
    </row>
    <row r="310" spans="23:37" ht="30" x14ac:dyDescent="0.25">
      <c r="W310" s="11">
        <f t="shared" si="4"/>
        <v>16</v>
      </c>
      <c r="X310" s="14">
        <v>4600103433</v>
      </c>
      <c r="Y310" s="12" t="s">
        <v>152</v>
      </c>
      <c r="Z310" s="12" t="s">
        <v>6</v>
      </c>
      <c r="AA310" s="14">
        <v>1259</v>
      </c>
      <c r="AB310" s="12" t="s">
        <v>79</v>
      </c>
      <c r="AC310" s="14" t="s">
        <v>168</v>
      </c>
      <c r="AD310" s="14" t="str">
        <f>IF(AND($X310='Reporte 6 a 12 meses'!$B$5,$Z310='Reporte 6 a 12 meses'!$B$7),ROW(),"")</f>
        <v/>
      </c>
      <c r="AE310" s="14" t="str">
        <f>IF(AND($X310='Reporte 1 a 5 años'!$B$5,$Z310='Reporte 1 a 5 años'!$B$7),ROW(),"")</f>
        <v/>
      </c>
      <c r="AG310" s="13"/>
      <c r="AH310" s="13"/>
      <c r="AI310" s="13"/>
      <c r="AJ310" s="13"/>
      <c r="AK310" s="13"/>
    </row>
    <row r="311" spans="23:37" ht="30" x14ac:dyDescent="0.25">
      <c r="W311" s="11">
        <f t="shared" si="4"/>
        <v>16</v>
      </c>
      <c r="X311" s="14">
        <v>4600103433</v>
      </c>
      <c r="Y311" s="12" t="s">
        <v>152</v>
      </c>
      <c r="Z311" s="12" t="s">
        <v>6</v>
      </c>
      <c r="AA311" s="14">
        <v>1259</v>
      </c>
      <c r="AB311" s="12" t="s">
        <v>79</v>
      </c>
      <c r="AC311" s="14" t="s">
        <v>167</v>
      </c>
      <c r="AD311" s="14" t="str">
        <f>IF(AND($X311='Reporte 6 a 12 meses'!$B$5,$Z311='Reporte 6 a 12 meses'!$B$7),ROW(),"")</f>
        <v/>
      </c>
      <c r="AE311" s="14" t="str">
        <f>IF(AND($X311='Reporte 1 a 5 años'!$B$5,$Z311='Reporte 1 a 5 años'!$B$7),ROW(),"")</f>
        <v/>
      </c>
      <c r="AG311" s="13"/>
      <c r="AH311" s="13"/>
      <c r="AI311" s="13"/>
      <c r="AJ311" s="13"/>
      <c r="AK311" s="13"/>
    </row>
    <row r="312" spans="23:37" ht="30" x14ac:dyDescent="0.25">
      <c r="W312" s="11">
        <f t="shared" si="4"/>
        <v>16</v>
      </c>
      <c r="X312" s="14">
        <v>4600103433</v>
      </c>
      <c r="Y312" s="12" t="s">
        <v>152</v>
      </c>
      <c r="Z312" s="12" t="s">
        <v>6</v>
      </c>
      <c r="AA312" s="14">
        <v>1259</v>
      </c>
      <c r="AB312" s="12" t="s">
        <v>79</v>
      </c>
      <c r="AC312" s="14" t="s">
        <v>166</v>
      </c>
      <c r="AD312" s="14" t="str">
        <f>IF(AND($X312='Reporte 6 a 12 meses'!$B$5,$Z312='Reporte 6 a 12 meses'!$B$7),ROW(),"")</f>
        <v/>
      </c>
      <c r="AE312" s="14" t="str">
        <f>IF(AND($X312='Reporte 1 a 5 años'!$B$5,$Z312='Reporte 1 a 5 años'!$B$7),ROW(),"")</f>
        <v/>
      </c>
      <c r="AG312" s="13"/>
      <c r="AH312" s="13"/>
      <c r="AI312" s="13"/>
      <c r="AJ312" s="13"/>
      <c r="AK312" s="13"/>
    </row>
    <row r="313" spans="23:37" ht="45" x14ac:dyDescent="0.25">
      <c r="W313" s="11">
        <f t="shared" si="4"/>
        <v>16</v>
      </c>
      <c r="X313" s="14">
        <v>4600103433</v>
      </c>
      <c r="Y313" s="12" t="s">
        <v>152</v>
      </c>
      <c r="Z313" s="12" t="s">
        <v>6</v>
      </c>
      <c r="AA313" s="14">
        <v>1259</v>
      </c>
      <c r="AB313" s="12" t="s">
        <v>79</v>
      </c>
      <c r="AC313" s="14" t="s">
        <v>116</v>
      </c>
      <c r="AD313" s="14" t="str">
        <f>IF(AND($X313='Reporte 6 a 12 meses'!$B$5,$Z313='Reporte 6 a 12 meses'!$B$7),ROW(),"")</f>
        <v/>
      </c>
      <c r="AE313" s="14" t="str">
        <f>IF(AND($X313='Reporte 1 a 5 años'!$B$5,$Z313='Reporte 1 a 5 años'!$B$7),ROW(),"")</f>
        <v/>
      </c>
      <c r="AG313" s="13"/>
      <c r="AH313" s="13"/>
      <c r="AI313" s="13"/>
      <c r="AJ313" s="13"/>
      <c r="AK313" s="13"/>
    </row>
    <row r="314" spans="23:37" ht="30" x14ac:dyDescent="0.25">
      <c r="W314" s="11">
        <f t="shared" si="4"/>
        <v>36</v>
      </c>
      <c r="X314" s="14">
        <v>4600103434</v>
      </c>
      <c r="Y314" s="12" t="s">
        <v>146</v>
      </c>
      <c r="Z314" s="12" t="s">
        <v>6</v>
      </c>
      <c r="AA314" s="14">
        <v>176</v>
      </c>
      <c r="AB314" s="12" t="s">
        <v>56</v>
      </c>
      <c r="AC314" s="14" t="s">
        <v>168</v>
      </c>
      <c r="AD314" s="14" t="str">
        <f>IF(AND($X314='Reporte 6 a 12 meses'!$B$5,$Z314='Reporte 6 a 12 meses'!$B$7),ROW(),"")</f>
        <v/>
      </c>
      <c r="AE314" s="14" t="str">
        <f>IF(AND($X314='Reporte 1 a 5 años'!$B$5,$Z314='Reporte 1 a 5 años'!$B$7),ROW(),"")</f>
        <v/>
      </c>
      <c r="AG314" s="13"/>
      <c r="AH314" s="13"/>
      <c r="AI314" s="13"/>
      <c r="AJ314" s="13"/>
      <c r="AK314" s="13"/>
    </row>
    <row r="315" spans="23:37" ht="30" x14ac:dyDescent="0.25">
      <c r="W315" s="11">
        <f t="shared" si="4"/>
        <v>36</v>
      </c>
      <c r="X315" s="14">
        <v>4600103434</v>
      </c>
      <c r="Y315" s="12" t="s">
        <v>146</v>
      </c>
      <c r="Z315" s="12" t="s">
        <v>6</v>
      </c>
      <c r="AA315" s="14">
        <v>176</v>
      </c>
      <c r="AB315" s="12" t="s">
        <v>56</v>
      </c>
      <c r="AC315" s="14" t="s">
        <v>167</v>
      </c>
      <c r="AD315" s="14" t="str">
        <f>IF(AND($X315='Reporte 6 a 12 meses'!$B$5,$Z315='Reporte 6 a 12 meses'!$B$7),ROW(),"")</f>
        <v/>
      </c>
      <c r="AE315" s="14" t="str">
        <f>IF(AND($X315='Reporte 1 a 5 años'!$B$5,$Z315='Reporte 1 a 5 años'!$B$7),ROW(),"")</f>
        <v/>
      </c>
      <c r="AG315" s="13"/>
      <c r="AH315" s="13"/>
      <c r="AI315" s="13"/>
      <c r="AJ315" s="13"/>
      <c r="AK315" s="13"/>
    </row>
    <row r="316" spans="23:37" ht="30" x14ac:dyDescent="0.25">
      <c r="W316" s="11">
        <f t="shared" si="4"/>
        <v>36</v>
      </c>
      <c r="X316" s="14">
        <v>4600103434</v>
      </c>
      <c r="Y316" s="12" t="s">
        <v>146</v>
      </c>
      <c r="Z316" s="12" t="s">
        <v>6</v>
      </c>
      <c r="AA316" s="14">
        <v>176</v>
      </c>
      <c r="AB316" s="12" t="s">
        <v>56</v>
      </c>
      <c r="AC316" s="14" t="s">
        <v>166</v>
      </c>
      <c r="AD316" s="14" t="str">
        <f>IF(AND($X316='Reporte 6 a 12 meses'!$B$5,$Z316='Reporte 6 a 12 meses'!$B$7),ROW(),"")</f>
        <v/>
      </c>
      <c r="AE316" s="14" t="str">
        <f>IF(AND($X316='Reporte 1 a 5 años'!$B$5,$Z316='Reporte 1 a 5 años'!$B$7),ROW(),"")</f>
        <v/>
      </c>
      <c r="AG316" s="13"/>
      <c r="AH316" s="13"/>
      <c r="AI316" s="13"/>
      <c r="AJ316" s="13"/>
      <c r="AK316" s="13"/>
    </row>
    <row r="317" spans="23:37" ht="45" x14ac:dyDescent="0.25">
      <c r="W317" s="11">
        <f t="shared" si="4"/>
        <v>36</v>
      </c>
      <c r="X317" s="14">
        <v>4600103434</v>
      </c>
      <c r="Y317" s="12" t="s">
        <v>146</v>
      </c>
      <c r="Z317" s="12" t="s">
        <v>6</v>
      </c>
      <c r="AA317" s="14">
        <v>176</v>
      </c>
      <c r="AB317" s="12" t="s">
        <v>56</v>
      </c>
      <c r="AC317" s="14" t="s">
        <v>116</v>
      </c>
      <c r="AD317" s="14" t="str">
        <f>IF(AND($X317='Reporte 6 a 12 meses'!$B$5,$Z317='Reporte 6 a 12 meses'!$B$7),ROW(),"")</f>
        <v/>
      </c>
      <c r="AE317" s="14" t="str">
        <f>IF(AND($X317='Reporte 1 a 5 años'!$B$5,$Z317='Reporte 1 a 5 años'!$B$7),ROW(),"")</f>
        <v/>
      </c>
      <c r="AG317" s="13"/>
      <c r="AH317" s="13"/>
      <c r="AI317" s="13"/>
      <c r="AJ317" s="13"/>
      <c r="AK317" s="13"/>
    </row>
    <row r="318" spans="23:37" ht="30" x14ac:dyDescent="0.25">
      <c r="W318" s="11">
        <f t="shared" si="4"/>
        <v>36</v>
      </c>
      <c r="X318" s="14">
        <v>4600103434</v>
      </c>
      <c r="Y318" s="12" t="s">
        <v>146</v>
      </c>
      <c r="Z318" s="12" t="s">
        <v>6</v>
      </c>
      <c r="AA318" s="14">
        <v>480</v>
      </c>
      <c r="AB318" s="12" t="s">
        <v>57</v>
      </c>
      <c r="AC318" s="14" t="s">
        <v>168</v>
      </c>
      <c r="AD318" s="14" t="str">
        <f>IF(AND($X318='Reporte 6 a 12 meses'!$B$5,$Z318='Reporte 6 a 12 meses'!$B$7),ROW(),"")</f>
        <v/>
      </c>
      <c r="AE318" s="14" t="str">
        <f>IF(AND($X318='Reporte 1 a 5 años'!$B$5,$Z318='Reporte 1 a 5 años'!$B$7),ROW(),"")</f>
        <v/>
      </c>
      <c r="AG318" s="13"/>
      <c r="AH318" s="13"/>
      <c r="AI318" s="13"/>
      <c r="AJ318" s="13"/>
      <c r="AK318" s="13"/>
    </row>
    <row r="319" spans="23:37" ht="30" x14ac:dyDescent="0.25">
      <c r="W319" s="11">
        <f t="shared" si="4"/>
        <v>36</v>
      </c>
      <c r="X319" s="14">
        <v>4600103434</v>
      </c>
      <c r="Y319" s="12" t="s">
        <v>146</v>
      </c>
      <c r="Z319" s="12" t="s">
        <v>6</v>
      </c>
      <c r="AA319" s="14">
        <v>480</v>
      </c>
      <c r="AB319" s="12" t="s">
        <v>57</v>
      </c>
      <c r="AC319" s="14" t="s">
        <v>167</v>
      </c>
      <c r="AD319" s="14" t="str">
        <f>IF(AND($X319='Reporte 6 a 12 meses'!$B$5,$Z319='Reporte 6 a 12 meses'!$B$7),ROW(),"")</f>
        <v/>
      </c>
      <c r="AE319" s="14" t="str">
        <f>IF(AND($X319='Reporte 1 a 5 años'!$B$5,$Z319='Reporte 1 a 5 años'!$B$7),ROW(),"")</f>
        <v/>
      </c>
      <c r="AG319" s="13"/>
      <c r="AH319" s="13"/>
      <c r="AI319" s="13"/>
      <c r="AJ319" s="13"/>
      <c r="AK319" s="13"/>
    </row>
    <row r="320" spans="23:37" ht="30" x14ac:dyDescent="0.25">
      <c r="W320" s="11">
        <f t="shared" si="4"/>
        <v>36</v>
      </c>
      <c r="X320" s="14">
        <v>4600103434</v>
      </c>
      <c r="Y320" s="12" t="s">
        <v>146</v>
      </c>
      <c r="Z320" s="12" t="s">
        <v>6</v>
      </c>
      <c r="AA320" s="14">
        <v>480</v>
      </c>
      <c r="AB320" s="12" t="s">
        <v>57</v>
      </c>
      <c r="AC320" s="14" t="s">
        <v>166</v>
      </c>
      <c r="AD320" s="14" t="str">
        <f>IF(AND($X320='Reporte 6 a 12 meses'!$B$5,$Z320='Reporte 6 a 12 meses'!$B$7),ROW(),"")</f>
        <v/>
      </c>
      <c r="AE320" s="14" t="str">
        <f>IF(AND($X320='Reporte 1 a 5 años'!$B$5,$Z320='Reporte 1 a 5 años'!$B$7),ROW(),"")</f>
        <v/>
      </c>
      <c r="AG320" s="13"/>
      <c r="AH320" s="13"/>
      <c r="AI320" s="13"/>
      <c r="AJ320" s="13"/>
      <c r="AK320" s="13"/>
    </row>
    <row r="321" spans="23:37" ht="45" x14ac:dyDescent="0.25">
      <c r="W321" s="11">
        <f t="shared" si="4"/>
        <v>36</v>
      </c>
      <c r="X321" s="14">
        <v>4600103434</v>
      </c>
      <c r="Y321" s="12" t="s">
        <v>146</v>
      </c>
      <c r="Z321" s="12" t="s">
        <v>6</v>
      </c>
      <c r="AA321" s="14">
        <v>480</v>
      </c>
      <c r="AB321" s="12" t="s">
        <v>57</v>
      </c>
      <c r="AC321" s="14" t="s">
        <v>116</v>
      </c>
      <c r="AD321" s="14" t="str">
        <f>IF(AND($X321='Reporte 6 a 12 meses'!$B$5,$Z321='Reporte 6 a 12 meses'!$B$7),ROW(),"")</f>
        <v/>
      </c>
      <c r="AE321" s="14" t="str">
        <f>IF(AND($X321='Reporte 1 a 5 años'!$B$5,$Z321='Reporte 1 a 5 años'!$B$7),ROW(),"")</f>
        <v/>
      </c>
      <c r="AG321" s="13"/>
      <c r="AH321" s="13"/>
      <c r="AI321" s="13"/>
      <c r="AJ321" s="13"/>
      <c r="AK321" s="13"/>
    </row>
    <row r="322" spans="23:37" ht="30" x14ac:dyDescent="0.25">
      <c r="W322" s="11">
        <f t="shared" si="4"/>
        <v>36</v>
      </c>
      <c r="X322" s="14">
        <v>4600103434</v>
      </c>
      <c r="Y322" s="12" t="s">
        <v>146</v>
      </c>
      <c r="Z322" s="12" t="s">
        <v>6</v>
      </c>
      <c r="AA322" s="14">
        <v>1688</v>
      </c>
      <c r="AB322" s="12" t="s">
        <v>58</v>
      </c>
      <c r="AC322" s="14" t="s">
        <v>168</v>
      </c>
      <c r="AD322" s="14" t="str">
        <f>IF(AND($X322='Reporte 6 a 12 meses'!$B$5,$Z322='Reporte 6 a 12 meses'!$B$7),ROW(),"")</f>
        <v/>
      </c>
      <c r="AE322" s="14" t="str">
        <f>IF(AND($X322='Reporte 1 a 5 años'!$B$5,$Z322='Reporte 1 a 5 años'!$B$7),ROW(),"")</f>
        <v/>
      </c>
      <c r="AG322" s="13"/>
      <c r="AH322" s="13"/>
      <c r="AI322" s="13"/>
      <c r="AJ322" s="13"/>
      <c r="AK322" s="13"/>
    </row>
    <row r="323" spans="23:37" ht="30" x14ac:dyDescent="0.25">
      <c r="W323" s="11">
        <f t="shared" ref="W323:W386" si="5">COUNTIFS(X:X,X323,Z:Z,Z323)</f>
        <v>36</v>
      </c>
      <c r="X323" s="14">
        <v>4600103434</v>
      </c>
      <c r="Y323" s="12" t="s">
        <v>146</v>
      </c>
      <c r="Z323" s="12" t="s">
        <v>6</v>
      </c>
      <c r="AA323" s="14">
        <v>1688</v>
      </c>
      <c r="AB323" s="12" t="s">
        <v>58</v>
      </c>
      <c r="AC323" s="14" t="s">
        <v>167</v>
      </c>
      <c r="AD323" s="14" t="str">
        <f>IF(AND($X323='Reporte 6 a 12 meses'!$B$5,$Z323='Reporte 6 a 12 meses'!$B$7),ROW(),"")</f>
        <v/>
      </c>
      <c r="AE323" s="14" t="str">
        <f>IF(AND($X323='Reporte 1 a 5 años'!$B$5,$Z323='Reporte 1 a 5 años'!$B$7),ROW(),"")</f>
        <v/>
      </c>
      <c r="AG323" s="13"/>
      <c r="AH323" s="13"/>
      <c r="AI323" s="13"/>
      <c r="AJ323" s="13"/>
      <c r="AK323" s="13"/>
    </row>
    <row r="324" spans="23:37" ht="30" x14ac:dyDescent="0.25">
      <c r="W324" s="11">
        <f t="shared" si="5"/>
        <v>36</v>
      </c>
      <c r="X324" s="14">
        <v>4600103434</v>
      </c>
      <c r="Y324" s="12" t="s">
        <v>146</v>
      </c>
      <c r="Z324" s="12" t="s">
        <v>6</v>
      </c>
      <c r="AA324" s="14">
        <v>1688</v>
      </c>
      <c r="AB324" s="12" t="s">
        <v>58</v>
      </c>
      <c r="AC324" s="14" t="s">
        <v>166</v>
      </c>
      <c r="AD324" s="14" t="str">
        <f>IF(AND($X324='Reporte 6 a 12 meses'!$B$5,$Z324='Reporte 6 a 12 meses'!$B$7),ROW(),"")</f>
        <v/>
      </c>
      <c r="AE324" s="14" t="str">
        <f>IF(AND($X324='Reporte 1 a 5 años'!$B$5,$Z324='Reporte 1 a 5 años'!$B$7),ROW(),"")</f>
        <v/>
      </c>
      <c r="AG324" s="13"/>
      <c r="AH324" s="13"/>
      <c r="AI324" s="13"/>
      <c r="AJ324" s="13"/>
      <c r="AK324" s="13"/>
    </row>
    <row r="325" spans="23:37" ht="45" x14ac:dyDescent="0.25">
      <c r="W325" s="11">
        <f t="shared" si="5"/>
        <v>36</v>
      </c>
      <c r="X325" s="14">
        <v>4600103434</v>
      </c>
      <c r="Y325" s="12" t="s">
        <v>146</v>
      </c>
      <c r="Z325" s="12" t="s">
        <v>6</v>
      </c>
      <c r="AA325" s="14">
        <v>1688</v>
      </c>
      <c r="AB325" s="12" t="s">
        <v>58</v>
      </c>
      <c r="AC325" s="14" t="s">
        <v>116</v>
      </c>
      <c r="AD325" s="14" t="str">
        <f>IF(AND($X325='Reporte 6 a 12 meses'!$B$5,$Z325='Reporte 6 a 12 meses'!$B$7),ROW(),"")</f>
        <v/>
      </c>
      <c r="AE325" s="14" t="str">
        <f>IF(AND($X325='Reporte 1 a 5 años'!$B$5,$Z325='Reporte 1 a 5 años'!$B$7),ROW(),"")</f>
        <v/>
      </c>
      <c r="AG325" s="13"/>
      <c r="AH325" s="13"/>
      <c r="AI325" s="13"/>
      <c r="AJ325" s="13"/>
      <c r="AK325" s="13"/>
    </row>
    <row r="326" spans="23:37" ht="30" x14ac:dyDescent="0.25">
      <c r="W326" s="11">
        <f t="shared" si="5"/>
        <v>36</v>
      </c>
      <c r="X326" s="14">
        <v>4600103434</v>
      </c>
      <c r="Y326" s="12" t="s">
        <v>146</v>
      </c>
      <c r="Z326" s="12" t="s">
        <v>6</v>
      </c>
      <c r="AA326" s="14">
        <v>3</v>
      </c>
      <c r="AB326" s="12" t="s">
        <v>59</v>
      </c>
      <c r="AC326" s="14" t="s">
        <v>168</v>
      </c>
      <c r="AD326" s="14" t="str">
        <f>IF(AND($X326='Reporte 6 a 12 meses'!$B$5,$Z326='Reporte 6 a 12 meses'!$B$7),ROW(),"")</f>
        <v/>
      </c>
      <c r="AE326" s="14" t="str">
        <f>IF(AND($X326='Reporte 1 a 5 años'!$B$5,$Z326='Reporte 1 a 5 años'!$B$7),ROW(),"")</f>
        <v/>
      </c>
      <c r="AG326" s="13"/>
      <c r="AH326" s="13"/>
      <c r="AI326" s="13"/>
      <c r="AJ326" s="13"/>
      <c r="AK326" s="13"/>
    </row>
    <row r="327" spans="23:37" ht="30" x14ac:dyDescent="0.25">
      <c r="W327" s="11">
        <f t="shared" si="5"/>
        <v>36</v>
      </c>
      <c r="X327" s="14">
        <v>4600103434</v>
      </c>
      <c r="Y327" s="12" t="s">
        <v>146</v>
      </c>
      <c r="Z327" s="12" t="s">
        <v>6</v>
      </c>
      <c r="AA327" s="14">
        <v>3</v>
      </c>
      <c r="AB327" s="12" t="s">
        <v>59</v>
      </c>
      <c r="AC327" s="14" t="s">
        <v>167</v>
      </c>
      <c r="AD327" s="14" t="str">
        <f>IF(AND($X327='Reporte 6 a 12 meses'!$B$5,$Z327='Reporte 6 a 12 meses'!$B$7),ROW(),"")</f>
        <v/>
      </c>
      <c r="AE327" s="14" t="str">
        <f>IF(AND($X327='Reporte 1 a 5 años'!$B$5,$Z327='Reporte 1 a 5 años'!$B$7),ROW(),"")</f>
        <v/>
      </c>
      <c r="AG327" s="13"/>
      <c r="AH327" s="13"/>
      <c r="AI327" s="13"/>
      <c r="AJ327" s="13"/>
      <c r="AK327" s="13"/>
    </row>
    <row r="328" spans="23:37" ht="30" x14ac:dyDescent="0.25">
      <c r="W328" s="11">
        <f t="shared" si="5"/>
        <v>36</v>
      </c>
      <c r="X328" s="14">
        <v>4600103434</v>
      </c>
      <c r="Y328" s="12" t="s">
        <v>146</v>
      </c>
      <c r="Z328" s="12" t="s">
        <v>6</v>
      </c>
      <c r="AA328" s="14">
        <v>3</v>
      </c>
      <c r="AB328" s="12" t="s">
        <v>59</v>
      </c>
      <c r="AC328" s="14" t="s">
        <v>166</v>
      </c>
      <c r="AD328" s="14" t="str">
        <f>IF(AND($X328='Reporte 6 a 12 meses'!$B$5,$Z328='Reporte 6 a 12 meses'!$B$7),ROW(),"")</f>
        <v/>
      </c>
      <c r="AE328" s="14" t="str">
        <f>IF(AND($X328='Reporte 1 a 5 años'!$B$5,$Z328='Reporte 1 a 5 años'!$B$7),ROW(),"")</f>
        <v/>
      </c>
      <c r="AG328" s="13"/>
      <c r="AH328" s="13"/>
      <c r="AI328" s="13"/>
      <c r="AJ328" s="13"/>
      <c r="AK328" s="13"/>
    </row>
    <row r="329" spans="23:37" ht="45" x14ac:dyDescent="0.25">
      <c r="W329" s="11">
        <f t="shared" si="5"/>
        <v>36</v>
      </c>
      <c r="X329" s="14">
        <v>4600103434</v>
      </c>
      <c r="Y329" s="12" t="s">
        <v>146</v>
      </c>
      <c r="Z329" s="12" t="s">
        <v>6</v>
      </c>
      <c r="AA329" s="14">
        <v>3</v>
      </c>
      <c r="AB329" s="12" t="s">
        <v>59</v>
      </c>
      <c r="AC329" s="14" t="s">
        <v>116</v>
      </c>
      <c r="AD329" s="14" t="str">
        <f>IF(AND($X329='Reporte 6 a 12 meses'!$B$5,$Z329='Reporte 6 a 12 meses'!$B$7),ROW(),"")</f>
        <v/>
      </c>
      <c r="AE329" s="14" t="str">
        <f>IF(AND($X329='Reporte 1 a 5 años'!$B$5,$Z329='Reporte 1 a 5 años'!$B$7),ROW(),"")</f>
        <v/>
      </c>
      <c r="AG329" s="13"/>
      <c r="AH329" s="13"/>
      <c r="AI329" s="13"/>
      <c r="AJ329" s="13"/>
      <c r="AK329" s="13"/>
    </row>
    <row r="330" spans="23:37" ht="30" x14ac:dyDescent="0.25">
      <c r="W330" s="11">
        <f t="shared" si="5"/>
        <v>36</v>
      </c>
      <c r="X330" s="14">
        <v>4600103434</v>
      </c>
      <c r="Y330" s="12" t="s">
        <v>146</v>
      </c>
      <c r="Z330" s="12" t="s">
        <v>6</v>
      </c>
      <c r="AA330" s="14">
        <v>77</v>
      </c>
      <c r="AB330" s="12" t="s">
        <v>60</v>
      </c>
      <c r="AC330" s="14" t="s">
        <v>168</v>
      </c>
      <c r="AD330" s="14" t="str">
        <f>IF(AND($X330='Reporte 6 a 12 meses'!$B$5,$Z330='Reporte 6 a 12 meses'!$B$7),ROW(),"")</f>
        <v/>
      </c>
      <c r="AE330" s="14" t="str">
        <f>IF(AND($X330='Reporte 1 a 5 años'!$B$5,$Z330='Reporte 1 a 5 años'!$B$7),ROW(),"")</f>
        <v/>
      </c>
      <c r="AG330" s="13"/>
      <c r="AH330" s="13"/>
      <c r="AI330" s="13"/>
      <c r="AJ330" s="13"/>
      <c r="AK330" s="13"/>
    </row>
    <row r="331" spans="23:37" ht="30" x14ac:dyDescent="0.25">
      <c r="W331" s="11">
        <f t="shared" si="5"/>
        <v>36</v>
      </c>
      <c r="X331" s="14">
        <v>4600103434</v>
      </c>
      <c r="Y331" s="12" t="s">
        <v>146</v>
      </c>
      <c r="Z331" s="12" t="s">
        <v>6</v>
      </c>
      <c r="AA331" s="14">
        <v>77</v>
      </c>
      <c r="AB331" s="12" t="s">
        <v>60</v>
      </c>
      <c r="AC331" s="14" t="s">
        <v>167</v>
      </c>
      <c r="AD331" s="14" t="str">
        <f>IF(AND($X331='Reporte 6 a 12 meses'!$B$5,$Z331='Reporte 6 a 12 meses'!$B$7),ROW(),"")</f>
        <v/>
      </c>
      <c r="AE331" s="14" t="str">
        <f>IF(AND($X331='Reporte 1 a 5 años'!$B$5,$Z331='Reporte 1 a 5 años'!$B$7),ROW(),"")</f>
        <v/>
      </c>
      <c r="AG331" s="13"/>
      <c r="AH331" s="13"/>
      <c r="AI331" s="13"/>
      <c r="AJ331" s="13"/>
      <c r="AK331" s="13"/>
    </row>
    <row r="332" spans="23:37" ht="30" x14ac:dyDescent="0.25">
      <c r="W332" s="11">
        <f t="shared" si="5"/>
        <v>36</v>
      </c>
      <c r="X332" s="14">
        <v>4600103434</v>
      </c>
      <c r="Y332" s="12" t="s">
        <v>146</v>
      </c>
      <c r="Z332" s="12" t="s">
        <v>6</v>
      </c>
      <c r="AA332" s="14">
        <v>77</v>
      </c>
      <c r="AB332" s="12" t="s">
        <v>60</v>
      </c>
      <c r="AC332" s="14" t="s">
        <v>166</v>
      </c>
      <c r="AD332" s="14" t="str">
        <f>IF(AND($X332='Reporte 6 a 12 meses'!$B$5,$Z332='Reporte 6 a 12 meses'!$B$7),ROW(),"")</f>
        <v/>
      </c>
      <c r="AE332" s="14" t="str">
        <f>IF(AND($X332='Reporte 1 a 5 años'!$B$5,$Z332='Reporte 1 a 5 años'!$B$7),ROW(),"")</f>
        <v/>
      </c>
      <c r="AG332" s="13"/>
      <c r="AH332" s="13"/>
      <c r="AI332" s="13"/>
      <c r="AJ332" s="13"/>
      <c r="AK332" s="13"/>
    </row>
    <row r="333" spans="23:37" ht="45" x14ac:dyDescent="0.25">
      <c r="W333" s="11">
        <f t="shared" si="5"/>
        <v>36</v>
      </c>
      <c r="X333" s="14">
        <v>4600103434</v>
      </c>
      <c r="Y333" s="12" t="s">
        <v>146</v>
      </c>
      <c r="Z333" s="12" t="s">
        <v>6</v>
      </c>
      <c r="AA333" s="14">
        <v>77</v>
      </c>
      <c r="AB333" s="12" t="s">
        <v>60</v>
      </c>
      <c r="AC333" s="14" t="s">
        <v>116</v>
      </c>
      <c r="AD333" s="14" t="str">
        <f>IF(AND($X333='Reporte 6 a 12 meses'!$B$5,$Z333='Reporte 6 a 12 meses'!$B$7),ROW(),"")</f>
        <v/>
      </c>
      <c r="AE333" s="14" t="str">
        <f>IF(AND($X333='Reporte 1 a 5 años'!$B$5,$Z333='Reporte 1 a 5 años'!$B$7),ROW(),"")</f>
        <v/>
      </c>
      <c r="AG333" s="13"/>
      <c r="AH333" s="13"/>
      <c r="AI333" s="13"/>
      <c r="AJ333" s="13"/>
      <c r="AK333" s="13"/>
    </row>
    <row r="334" spans="23:37" ht="30" x14ac:dyDescent="0.25">
      <c r="W334" s="11">
        <f t="shared" si="5"/>
        <v>36</v>
      </c>
      <c r="X334" s="14">
        <v>4600103434</v>
      </c>
      <c r="Y334" s="12" t="s">
        <v>146</v>
      </c>
      <c r="Z334" s="12" t="s">
        <v>6</v>
      </c>
      <c r="AA334" s="14">
        <v>1223</v>
      </c>
      <c r="AB334" s="12" t="s">
        <v>61</v>
      </c>
      <c r="AC334" s="14" t="s">
        <v>168</v>
      </c>
      <c r="AD334" s="14" t="str">
        <f>IF(AND($X334='Reporte 6 a 12 meses'!$B$5,$Z334='Reporte 6 a 12 meses'!$B$7),ROW(),"")</f>
        <v/>
      </c>
      <c r="AE334" s="14" t="str">
        <f>IF(AND($X334='Reporte 1 a 5 años'!$B$5,$Z334='Reporte 1 a 5 años'!$B$7),ROW(),"")</f>
        <v/>
      </c>
      <c r="AG334" s="13"/>
      <c r="AH334" s="13"/>
      <c r="AI334" s="13"/>
      <c r="AJ334" s="13"/>
      <c r="AK334" s="13"/>
    </row>
    <row r="335" spans="23:37" ht="30" x14ac:dyDescent="0.25">
      <c r="W335" s="11">
        <f t="shared" si="5"/>
        <v>36</v>
      </c>
      <c r="X335" s="14">
        <v>4600103434</v>
      </c>
      <c r="Y335" s="12" t="s">
        <v>146</v>
      </c>
      <c r="Z335" s="12" t="s">
        <v>6</v>
      </c>
      <c r="AA335" s="14">
        <v>1223</v>
      </c>
      <c r="AB335" s="12" t="s">
        <v>61</v>
      </c>
      <c r="AC335" s="14" t="s">
        <v>167</v>
      </c>
      <c r="AD335" s="14" t="str">
        <f>IF(AND($X335='Reporte 6 a 12 meses'!$B$5,$Z335='Reporte 6 a 12 meses'!$B$7),ROW(),"")</f>
        <v/>
      </c>
      <c r="AE335" s="14" t="str">
        <f>IF(AND($X335='Reporte 1 a 5 años'!$B$5,$Z335='Reporte 1 a 5 años'!$B$7),ROW(),"")</f>
        <v/>
      </c>
      <c r="AG335" s="13"/>
      <c r="AH335" s="13"/>
      <c r="AI335" s="13"/>
      <c r="AJ335" s="13"/>
      <c r="AK335" s="13"/>
    </row>
    <row r="336" spans="23:37" ht="30" x14ac:dyDescent="0.25">
      <c r="W336" s="11">
        <f t="shared" si="5"/>
        <v>36</v>
      </c>
      <c r="X336" s="14">
        <v>4600103434</v>
      </c>
      <c r="Y336" s="12" t="s">
        <v>146</v>
      </c>
      <c r="Z336" s="12" t="s">
        <v>6</v>
      </c>
      <c r="AA336" s="14">
        <v>1223</v>
      </c>
      <c r="AB336" s="12" t="s">
        <v>61</v>
      </c>
      <c r="AC336" s="14" t="s">
        <v>166</v>
      </c>
      <c r="AD336" s="14" t="str">
        <f>IF(AND($X336='Reporte 6 a 12 meses'!$B$5,$Z336='Reporte 6 a 12 meses'!$B$7),ROW(),"")</f>
        <v/>
      </c>
      <c r="AE336" s="14" t="str">
        <f>IF(AND($X336='Reporte 1 a 5 años'!$B$5,$Z336='Reporte 1 a 5 años'!$B$7),ROW(),"")</f>
        <v/>
      </c>
      <c r="AG336" s="13"/>
      <c r="AH336" s="13"/>
      <c r="AI336" s="13"/>
      <c r="AJ336" s="13"/>
      <c r="AK336" s="13"/>
    </row>
    <row r="337" spans="23:37" ht="45" x14ac:dyDescent="0.25">
      <c r="W337" s="11">
        <f t="shared" si="5"/>
        <v>36</v>
      </c>
      <c r="X337" s="14">
        <v>4600103434</v>
      </c>
      <c r="Y337" s="12" t="s">
        <v>146</v>
      </c>
      <c r="Z337" s="12" t="s">
        <v>6</v>
      </c>
      <c r="AA337" s="14">
        <v>1223</v>
      </c>
      <c r="AB337" s="12" t="s">
        <v>61</v>
      </c>
      <c r="AC337" s="14" t="s">
        <v>116</v>
      </c>
      <c r="AD337" s="14" t="str">
        <f>IF(AND($X337='Reporte 6 a 12 meses'!$B$5,$Z337='Reporte 6 a 12 meses'!$B$7),ROW(),"")</f>
        <v/>
      </c>
      <c r="AE337" s="14" t="str">
        <f>IF(AND($X337='Reporte 1 a 5 años'!$B$5,$Z337='Reporte 1 a 5 años'!$B$7),ROW(),"")</f>
        <v/>
      </c>
      <c r="AG337" s="13"/>
      <c r="AH337" s="13"/>
      <c r="AI337" s="13"/>
      <c r="AJ337" s="13"/>
      <c r="AK337" s="13"/>
    </row>
    <row r="338" spans="23:37" ht="30" x14ac:dyDescent="0.25">
      <c r="W338" s="11">
        <f t="shared" si="5"/>
        <v>36</v>
      </c>
      <c r="X338" s="14">
        <v>4600103434</v>
      </c>
      <c r="Y338" s="12" t="s">
        <v>146</v>
      </c>
      <c r="Z338" s="12" t="s">
        <v>6</v>
      </c>
      <c r="AA338" s="14">
        <v>755</v>
      </c>
      <c r="AB338" s="12" t="s">
        <v>18</v>
      </c>
      <c r="AC338" s="14" t="s">
        <v>168</v>
      </c>
      <c r="AD338" s="14" t="str">
        <f>IF(AND($X338='Reporte 6 a 12 meses'!$B$5,$Z338='Reporte 6 a 12 meses'!$B$7),ROW(),"")</f>
        <v/>
      </c>
      <c r="AE338" s="14" t="str">
        <f>IF(AND($X338='Reporte 1 a 5 años'!$B$5,$Z338='Reporte 1 a 5 años'!$B$7),ROW(),"")</f>
        <v/>
      </c>
      <c r="AG338" s="13"/>
      <c r="AH338" s="13"/>
      <c r="AI338" s="13"/>
      <c r="AJ338" s="13"/>
      <c r="AK338" s="13"/>
    </row>
    <row r="339" spans="23:37" ht="30" x14ac:dyDescent="0.25">
      <c r="W339" s="11">
        <f t="shared" si="5"/>
        <v>36</v>
      </c>
      <c r="X339" s="14">
        <v>4600103434</v>
      </c>
      <c r="Y339" s="12" t="s">
        <v>146</v>
      </c>
      <c r="Z339" s="12" t="s">
        <v>6</v>
      </c>
      <c r="AA339" s="14">
        <v>755</v>
      </c>
      <c r="AB339" s="12" t="s">
        <v>18</v>
      </c>
      <c r="AC339" s="14" t="s">
        <v>167</v>
      </c>
      <c r="AD339" s="14" t="str">
        <f>IF(AND($X339='Reporte 6 a 12 meses'!$B$5,$Z339='Reporte 6 a 12 meses'!$B$7),ROW(),"")</f>
        <v/>
      </c>
      <c r="AE339" s="14" t="str">
        <f>IF(AND($X339='Reporte 1 a 5 años'!$B$5,$Z339='Reporte 1 a 5 años'!$B$7),ROW(),"")</f>
        <v/>
      </c>
      <c r="AG339" s="13"/>
      <c r="AH339" s="13"/>
      <c r="AI339" s="13"/>
      <c r="AJ339" s="13"/>
      <c r="AK339" s="13"/>
    </row>
    <row r="340" spans="23:37" ht="30" x14ac:dyDescent="0.25">
      <c r="W340" s="11">
        <f t="shared" si="5"/>
        <v>36</v>
      </c>
      <c r="X340" s="14">
        <v>4600103434</v>
      </c>
      <c r="Y340" s="12" t="s">
        <v>146</v>
      </c>
      <c r="Z340" s="12" t="s">
        <v>6</v>
      </c>
      <c r="AA340" s="14">
        <v>755</v>
      </c>
      <c r="AB340" s="12" t="s">
        <v>18</v>
      </c>
      <c r="AC340" s="14" t="s">
        <v>166</v>
      </c>
      <c r="AD340" s="14" t="str">
        <f>IF(AND($X340='Reporte 6 a 12 meses'!$B$5,$Z340='Reporte 6 a 12 meses'!$B$7),ROW(),"")</f>
        <v/>
      </c>
      <c r="AE340" s="14" t="str">
        <f>IF(AND($X340='Reporte 1 a 5 años'!$B$5,$Z340='Reporte 1 a 5 años'!$B$7),ROW(),"")</f>
        <v/>
      </c>
      <c r="AG340" s="13"/>
      <c r="AH340" s="13"/>
      <c r="AI340" s="13"/>
      <c r="AJ340" s="13"/>
      <c r="AK340" s="13"/>
    </row>
    <row r="341" spans="23:37" ht="45" x14ac:dyDescent="0.25">
      <c r="W341" s="11">
        <f t="shared" si="5"/>
        <v>36</v>
      </c>
      <c r="X341" s="14">
        <v>4600103434</v>
      </c>
      <c r="Y341" s="12" t="s">
        <v>146</v>
      </c>
      <c r="Z341" s="12" t="s">
        <v>6</v>
      </c>
      <c r="AA341" s="14">
        <v>755</v>
      </c>
      <c r="AB341" s="12" t="s">
        <v>18</v>
      </c>
      <c r="AC341" s="14" t="s">
        <v>116</v>
      </c>
      <c r="AD341" s="14" t="str">
        <f>IF(AND($X341='Reporte 6 a 12 meses'!$B$5,$Z341='Reporte 6 a 12 meses'!$B$7),ROW(),"")</f>
        <v/>
      </c>
      <c r="AE341" s="14" t="str">
        <f>IF(AND($X341='Reporte 1 a 5 años'!$B$5,$Z341='Reporte 1 a 5 años'!$B$7),ROW(),"")</f>
        <v/>
      </c>
      <c r="AG341" s="13"/>
      <c r="AH341" s="13"/>
      <c r="AI341" s="13"/>
      <c r="AJ341" s="13"/>
      <c r="AK341" s="13"/>
    </row>
    <row r="342" spans="23:37" ht="30" x14ac:dyDescent="0.25">
      <c r="W342" s="11">
        <f t="shared" si="5"/>
        <v>36</v>
      </c>
      <c r="X342" s="14">
        <v>4600103434</v>
      </c>
      <c r="Y342" s="12" t="s">
        <v>146</v>
      </c>
      <c r="Z342" s="12" t="s">
        <v>6</v>
      </c>
      <c r="AA342" s="14">
        <v>25</v>
      </c>
      <c r="AB342" s="12" t="s">
        <v>19</v>
      </c>
      <c r="AC342" s="14" t="s">
        <v>168</v>
      </c>
      <c r="AD342" s="14" t="str">
        <f>IF(AND($X342='Reporte 6 a 12 meses'!$B$5,$Z342='Reporte 6 a 12 meses'!$B$7),ROW(),"")</f>
        <v/>
      </c>
      <c r="AE342" s="14" t="str">
        <f>IF(AND($X342='Reporte 1 a 5 años'!$B$5,$Z342='Reporte 1 a 5 años'!$B$7),ROW(),"")</f>
        <v/>
      </c>
      <c r="AG342" s="13"/>
      <c r="AH342" s="13"/>
      <c r="AI342" s="13"/>
      <c r="AJ342" s="13"/>
      <c r="AK342" s="13"/>
    </row>
    <row r="343" spans="23:37" ht="30" x14ac:dyDescent="0.25">
      <c r="W343" s="11">
        <f t="shared" si="5"/>
        <v>36</v>
      </c>
      <c r="X343" s="14">
        <v>4600103434</v>
      </c>
      <c r="Y343" s="12" t="s">
        <v>146</v>
      </c>
      <c r="Z343" s="12" t="s">
        <v>6</v>
      </c>
      <c r="AA343" s="14">
        <v>25</v>
      </c>
      <c r="AB343" s="12" t="s">
        <v>19</v>
      </c>
      <c r="AC343" s="14" t="s">
        <v>167</v>
      </c>
      <c r="AD343" s="14" t="str">
        <f>IF(AND($X343='Reporte 6 a 12 meses'!$B$5,$Z343='Reporte 6 a 12 meses'!$B$7),ROW(),"")</f>
        <v/>
      </c>
      <c r="AE343" s="14" t="str">
        <f>IF(AND($X343='Reporte 1 a 5 años'!$B$5,$Z343='Reporte 1 a 5 años'!$B$7),ROW(),"")</f>
        <v/>
      </c>
      <c r="AG343" s="13"/>
      <c r="AH343" s="13"/>
      <c r="AI343" s="13"/>
      <c r="AJ343" s="13"/>
      <c r="AK343" s="13"/>
    </row>
    <row r="344" spans="23:37" ht="30" x14ac:dyDescent="0.25">
      <c r="W344" s="11">
        <f t="shared" si="5"/>
        <v>36</v>
      </c>
      <c r="X344" s="14">
        <v>4600103434</v>
      </c>
      <c r="Y344" s="12" t="s">
        <v>146</v>
      </c>
      <c r="Z344" s="12" t="s">
        <v>6</v>
      </c>
      <c r="AA344" s="14">
        <v>25</v>
      </c>
      <c r="AB344" s="12" t="s">
        <v>19</v>
      </c>
      <c r="AC344" s="14" t="s">
        <v>166</v>
      </c>
      <c r="AD344" s="14" t="str">
        <f>IF(AND($X344='Reporte 6 a 12 meses'!$B$5,$Z344='Reporte 6 a 12 meses'!$B$7),ROW(),"")</f>
        <v/>
      </c>
      <c r="AE344" s="14" t="str">
        <f>IF(AND($X344='Reporte 1 a 5 años'!$B$5,$Z344='Reporte 1 a 5 años'!$B$7),ROW(),"")</f>
        <v/>
      </c>
      <c r="AG344" s="13"/>
      <c r="AH344" s="13"/>
      <c r="AI344" s="13"/>
      <c r="AJ344" s="13"/>
      <c r="AK344" s="13"/>
    </row>
    <row r="345" spans="23:37" ht="45" x14ac:dyDescent="0.25">
      <c r="W345" s="11">
        <f t="shared" si="5"/>
        <v>36</v>
      </c>
      <c r="X345" s="14">
        <v>4600103434</v>
      </c>
      <c r="Y345" s="12" t="s">
        <v>146</v>
      </c>
      <c r="Z345" s="12" t="s">
        <v>6</v>
      </c>
      <c r="AA345" s="14">
        <v>25</v>
      </c>
      <c r="AB345" s="12" t="s">
        <v>19</v>
      </c>
      <c r="AC345" s="14" t="s">
        <v>116</v>
      </c>
      <c r="AD345" s="14" t="str">
        <f>IF(AND($X345='Reporte 6 a 12 meses'!$B$5,$Z345='Reporte 6 a 12 meses'!$B$7),ROW(),"")</f>
        <v/>
      </c>
      <c r="AE345" s="14" t="str">
        <f>IF(AND($X345='Reporte 1 a 5 años'!$B$5,$Z345='Reporte 1 a 5 años'!$B$7),ROW(),"")</f>
        <v/>
      </c>
      <c r="AG345" s="13"/>
      <c r="AH345" s="13"/>
      <c r="AI345" s="13"/>
      <c r="AJ345" s="13"/>
      <c r="AK345" s="13"/>
    </row>
    <row r="346" spans="23:37" ht="30" x14ac:dyDescent="0.25">
      <c r="W346" s="11">
        <f t="shared" si="5"/>
        <v>36</v>
      </c>
      <c r="X346" s="14">
        <v>4600103434</v>
      </c>
      <c r="Y346" s="12" t="s">
        <v>146</v>
      </c>
      <c r="Z346" s="12" t="s">
        <v>6</v>
      </c>
      <c r="AA346" s="14">
        <v>373</v>
      </c>
      <c r="AB346" s="12" t="s">
        <v>62</v>
      </c>
      <c r="AC346" s="14" t="s">
        <v>168</v>
      </c>
      <c r="AD346" s="14" t="str">
        <f>IF(AND($X346='Reporte 6 a 12 meses'!$B$5,$Z346='Reporte 6 a 12 meses'!$B$7),ROW(),"")</f>
        <v/>
      </c>
      <c r="AE346" s="14" t="str">
        <f>IF(AND($X346='Reporte 1 a 5 años'!$B$5,$Z346='Reporte 1 a 5 años'!$B$7),ROW(),"")</f>
        <v/>
      </c>
      <c r="AG346" s="13"/>
      <c r="AH346" s="13"/>
      <c r="AI346" s="13"/>
      <c r="AJ346" s="13"/>
      <c r="AK346" s="13"/>
    </row>
    <row r="347" spans="23:37" ht="30" x14ac:dyDescent="0.25">
      <c r="W347" s="11">
        <f t="shared" si="5"/>
        <v>36</v>
      </c>
      <c r="X347" s="14">
        <v>4600103434</v>
      </c>
      <c r="Y347" s="12" t="s">
        <v>146</v>
      </c>
      <c r="Z347" s="12" t="s">
        <v>6</v>
      </c>
      <c r="AA347" s="14">
        <v>373</v>
      </c>
      <c r="AB347" s="12" t="s">
        <v>62</v>
      </c>
      <c r="AC347" s="14" t="s">
        <v>167</v>
      </c>
      <c r="AD347" s="14" t="str">
        <f>IF(AND($X347='Reporte 6 a 12 meses'!$B$5,$Z347='Reporte 6 a 12 meses'!$B$7),ROW(),"")</f>
        <v/>
      </c>
      <c r="AE347" s="14" t="str">
        <f>IF(AND($X347='Reporte 1 a 5 años'!$B$5,$Z347='Reporte 1 a 5 años'!$B$7),ROW(),"")</f>
        <v/>
      </c>
      <c r="AG347" s="13"/>
      <c r="AH347" s="13"/>
      <c r="AI347" s="13"/>
      <c r="AJ347" s="13"/>
      <c r="AK347" s="13"/>
    </row>
    <row r="348" spans="23:37" ht="30" x14ac:dyDescent="0.25">
      <c r="W348" s="11">
        <f t="shared" si="5"/>
        <v>36</v>
      </c>
      <c r="X348" s="14">
        <v>4600103434</v>
      </c>
      <c r="Y348" s="12" t="s">
        <v>146</v>
      </c>
      <c r="Z348" s="12" t="s">
        <v>6</v>
      </c>
      <c r="AA348" s="14">
        <v>373</v>
      </c>
      <c r="AB348" s="12" t="s">
        <v>62</v>
      </c>
      <c r="AC348" s="14" t="s">
        <v>166</v>
      </c>
      <c r="AD348" s="14" t="str">
        <f>IF(AND($X348='Reporte 6 a 12 meses'!$B$5,$Z348='Reporte 6 a 12 meses'!$B$7),ROW(),"")</f>
        <v/>
      </c>
      <c r="AE348" s="14" t="str">
        <f>IF(AND($X348='Reporte 1 a 5 años'!$B$5,$Z348='Reporte 1 a 5 años'!$B$7),ROW(),"")</f>
        <v/>
      </c>
      <c r="AG348" s="13"/>
      <c r="AH348" s="13"/>
      <c r="AI348" s="13"/>
      <c r="AJ348" s="13"/>
      <c r="AK348" s="13"/>
    </row>
    <row r="349" spans="23:37" ht="45" x14ac:dyDescent="0.25">
      <c r="W349" s="11">
        <f t="shared" si="5"/>
        <v>36</v>
      </c>
      <c r="X349" s="14">
        <v>4600103434</v>
      </c>
      <c r="Y349" s="12" t="s">
        <v>146</v>
      </c>
      <c r="Z349" s="12" t="s">
        <v>6</v>
      </c>
      <c r="AA349" s="14">
        <v>373</v>
      </c>
      <c r="AB349" s="12" t="s">
        <v>62</v>
      </c>
      <c r="AC349" s="14" t="s">
        <v>116</v>
      </c>
      <c r="AD349" s="14" t="str">
        <f>IF(AND($X349='Reporte 6 a 12 meses'!$B$5,$Z349='Reporte 6 a 12 meses'!$B$7),ROW(),"")</f>
        <v/>
      </c>
      <c r="AE349" s="14" t="str">
        <f>IF(AND($X349='Reporte 1 a 5 años'!$B$5,$Z349='Reporte 1 a 5 años'!$B$7),ROW(),"")</f>
        <v/>
      </c>
      <c r="AG349" s="13"/>
      <c r="AH349" s="13"/>
      <c r="AI349" s="13"/>
      <c r="AJ349" s="13"/>
      <c r="AK349" s="13"/>
    </row>
    <row r="350" spans="23:37" x14ac:dyDescent="0.25">
      <c r="W350" s="11">
        <f t="shared" si="5"/>
        <v>4</v>
      </c>
      <c r="X350" s="14">
        <v>4600103434</v>
      </c>
      <c r="Y350" s="12" t="s">
        <v>146</v>
      </c>
      <c r="Z350" s="12" t="s">
        <v>16</v>
      </c>
      <c r="AA350" s="14">
        <v>1115</v>
      </c>
      <c r="AB350" s="12" t="s">
        <v>20</v>
      </c>
      <c r="AC350" s="14" t="s">
        <v>168</v>
      </c>
      <c r="AD350" s="14" t="str">
        <f>IF(AND($X350='Reporte 6 a 12 meses'!$B$5,$Z350='Reporte 6 a 12 meses'!$B$7),ROW(),"")</f>
        <v/>
      </c>
      <c r="AE350" s="14" t="str">
        <f>IF(AND($X350='Reporte 1 a 5 años'!$B$5,$Z350='Reporte 1 a 5 años'!$B$7),ROW(),"")</f>
        <v/>
      </c>
      <c r="AG350" s="13"/>
      <c r="AH350" s="13"/>
      <c r="AI350" s="13"/>
      <c r="AJ350" s="13"/>
      <c r="AK350" s="13"/>
    </row>
    <row r="351" spans="23:37" x14ac:dyDescent="0.25">
      <c r="W351" s="11">
        <f t="shared" si="5"/>
        <v>4</v>
      </c>
      <c r="X351" s="14">
        <v>4600103434</v>
      </c>
      <c r="Y351" s="12" t="s">
        <v>146</v>
      </c>
      <c r="Z351" s="12" t="s">
        <v>16</v>
      </c>
      <c r="AA351" s="14">
        <v>1115</v>
      </c>
      <c r="AB351" s="12" t="s">
        <v>20</v>
      </c>
      <c r="AC351" s="14" t="s">
        <v>167</v>
      </c>
      <c r="AD351" s="14" t="str">
        <f>IF(AND($X351='Reporte 6 a 12 meses'!$B$5,$Z351='Reporte 6 a 12 meses'!$B$7),ROW(),"")</f>
        <v/>
      </c>
      <c r="AE351" s="14" t="str">
        <f>IF(AND($X351='Reporte 1 a 5 años'!$B$5,$Z351='Reporte 1 a 5 años'!$B$7),ROW(),"")</f>
        <v/>
      </c>
      <c r="AG351" s="13"/>
      <c r="AH351" s="13"/>
      <c r="AI351" s="13"/>
      <c r="AJ351" s="13"/>
      <c r="AK351" s="13"/>
    </row>
    <row r="352" spans="23:37" x14ac:dyDescent="0.25">
      <c r="W352" s="11">
        <f t="shared" si="5"/>
        <v>4</v>
      </c>
      <c r="X352" s="14">
        <v>4600103434</v>
      </c>
      <c r="Y352" s="12" t="s">
        <v>146</v>
      </c>
      <c r="Z352" s="12" t="s">
        <v>16</v>
      </c>
      <c r="AA352" s="14">
        <v>1115</v>
      </c>
      <c r="AB352" s="12" t="s">
        <v>20</v>
      </c>
      <c r="AC352" s="14" t="s">
        <v>166</v>
      </c>
      <c r="AD352" s="14" t="str">
        <f>IF(AND($X352='Reporte 6 a 12 meses'!$B$5,$Z352='Reporte 6 a 12 meses'!$B$7),ROW(),"")</f>
        <v/>
      </c>
      <c r="AE352" s="14" t="str">
        <f>IF(AND($X352='Reporte 1 a 5 años'!$B$5,$Z352='Reporte 1 a 5 años'!$B$7),ROW(),"")</f>
        <v/>
      </c>
      <c r="AG352" s="13"/>
      <c r="AH352" s="13"/>
      <c r="AI352" s="13"/>
      <c r="AJ352" s="13"/>
      <c r="AK352" s="13"/>
    </row>
    <row r="353" spans="23:37" ht="45" x14ac:dyDescent="0.25">
      <c r="W353" s="11">
        <f t="shared" si="5"/>
        <v>4</v>
      </c>
      <c r="X353" s="14">
        <v>4600103434</v>
      </c>
      <c r="Y353" s="12" t="s">
        <v>146</v>
      </c>
      <c r="Z353" s="12" t="s">
        <v>16</v>
      </c>
      <c r="AA353" s="14">
        <v>1115</v>
      </c>
      <c r="AB353" s="12" t="s">
        <v>20</v>
      </c>
      <c r="AC353" s="14" t="s">
        <v>116</v>
      </c>
      <c r="AD353" s="14" t="str">
        <f>IF(AND($X353='Reporte 6 a 12 meses'!$B$5,$Z353='Reporte 6 a 12 meses'!$B$7),ROW(),"")</f>
        <v/>
      </c>
      <c r="AE353" s="14" t="str">
        <f>IF(AND($X353='Reporte 1 a 5 años'!$B$5,$Z353='Reporte 1 a 5 años'!$B$7),ROW(),"")</f>
        <v/>
      </c>
      <c r="AG353" s="13"/>
      <c r="AH353" s="13"/>
      <c r="AI353" s="13"/>
      <c r="AJ353" s="13"/>
      <c r="AK353" s="13"/>
    </row>
    <row r="354" spans="23:37" ht="30" x14ac:dyDescent="0.25">
      <c r="W354" s="11">
        <f t="shared" si="5"/>
        <v>4</v>
      </c>
      <c r="X354" s="14">
        <v>4600103435</v>
      </c>
      <c r="Y354" s="12" t="s">
        <v>185</v>
      </c>
      <c r="Z354" s="12" t="s">
        <v>6</v>
      </c>
      <c r="AA354" s="14">
        <v>144</v>
      </c>
      <c r="AB354" s="12" t="s">
        <v>65</v>
      </c>
      <c r="AC354" s="14" t="s">
        <v>168</v>
      </c>
      <c r="AD354" s="14" t="str">
        <f>IF(AND($X354='Reporte 6 a 12 meses'!$B$5,$Z354='Reporte 6 a 12 meses'!$B$7),ROW(),"")</f>
        <v/>
      </c>
      <c r="AE354" s="14" t="str">
        <f>IF(AND($X354='Reporte 1 a 5 años'!$B$5,$Z354='Reporte 1 a 5 años'!$B$7),ROW(),"")</f>
        <v/>
      </c>
      <c r="AG354" s="13"/>
      <c r="AH354" s="13"/>
      <c r="AI354" s="13"/>
      <c r="AJ354" s="13"/>
      <c r="AK354" s="13"/>
    </row>
    <row r="355" spans="23:37" ht="30" x14ac:dyDescent="0.25">
      <c r="W355" s="11">
        <f t="shared" si="5"/>
        <v>4</v>
      </c>
      <c r="X355" s="14">
        <v>4600103435</v>
      </c>
      <c r="Y355" s="12" t="s">
        <v>185</v>
      </c>
      <c r="Z355" s="12" t="s">
        <v>6</v>
      </c>
      <c r="AA355" s="14">
        <v>144</v>
      </c>
      <c r="AB355" s="12" t="s">
        <v>65</v>
      </c>
      <c r="AC355" s="14" t="s">
        <v>167</v>
      </c>
      <c r="AD355" s="14" t="str">
        <f>IF(AND($X355='Reporte 6 a 12 meses'!$B$5,$Z355='Reporte 6 a 12 meses'!$B$7),ROW(),"")</f>
        <v/>
      </c>
      <c r="AE355" s="14" t="str">
        <f>IF(AND($X355='Reporte 1 a 5 años'!$B$5,$Z355='Reporte 1 a 5 años'!$B$7),ROW(),"")</f>
        <v/>
      </c>
      <c r="AG355" s="13"/>
      <c r="AH355" s="13"/>
      <c r="AI355" s="13"/>
      <c r="AJ355" s="13"/>
      <c r="AK355" s="13"/>
    </row>
    <row r="356" spans="23:37" ht="30" x14ac:dyDescent="0.25">
      <c r="W356" s="11">
        <f t="shared" si="5"/>
        <v>4</v>
      </c>
      <c r="X356" s="14">
        <v>4600103435</v>
      </c>
      <c r="Y356" s="12" t="s">
        <v>185</v>
      </c>
      <c r="Z356" s="12" t="s">
        <v>6</v>
      </c>
      <c r="AA356" s="14">
        <v>144</v>
      </c>
      <c r="AB356" s="12" t="s">
        <v>65</v>
      </c>
      <c r="AC356" s="14" t="s">
        <v>166</v>
      </c>
      <c r="AD356" s="14" t="str">
        <f>IF(AND($X356='Reporte 6 a 12 meses'!$B$5,$Z356='Reporte 6 a 12 meses'!$B$7),ROW(),"")</f>
        <v/>
      </c>
      <c r="AE356" s="14" t="str">
        <f>IF(AND($X356='Reporte 1 a 5 años'!$B$5,$Z356='Reporte 1 a 5 años'!$B$7),ROW(),"")</f>
        <v/>
      </c>
      <c r="AG356" s="13"/>
      <c r="AH356" s="13"/>
      <c r="AI356" s="13"/>
      <c r="AJ356" s="13"/>
      <c r="AK356" s="13"/>
    </row>
    <row r="357" spans="23:37" ht="45" x14ac:dyDescent="0.25">
      <c r="W357" s="11">
        <f t="shared" si="5"/>
        <v>4</v>
      </c>
      <c r="X357" s="14">
        <v>4600103435</v>
      </c>
      <c r="Y357" s="12" t="s">
        <v>185</v>
      </c>
      <c r="Z357" s="12" t="s">
        <v>6</v>
      </c>
      <c r="AA357" s="14">
        <v>144</v>
      </c>
      <c r="AB357" s="12" t="s">
        <v>65</v>
      </c>
      <c r="AC357" s="14" t="s">
        <v>116</v>
      </c>
      <c r="AD357" s="14" t="str">
        <f>IF(AND($X357='Reporte 6 a 12 meses'!$B$5,$Z357='Reporte 6 a 12 meses'!$B$7),ROW(),"")</f>
        <v/>
      </c>
      <c r="AE357" s="14" t="str">
        <f>IF(AND($X357='Reporte 1 a 5 años'!$B$5,$Z357='Reporte 1 a 5 años'!$B$7),ROW(),"")</f>
        <v/>
      </c>
      <c r="AG357" s="13"/>
      <c r="AH357" s="13"/>
      <c r="AI357" s="13"/>
      <c r="AJ357" s="13"/>
      <c r="AK357" s="13"/>
    </row>
    <row r="358" spans="23:37" ht="30" x14ac:dyDescent="0.25">
      <c r="W358" s="11">
        <f t="shared" si="5"/>
        <v>20</v>
      </c>
      <c r="X358" s="14">
        <v>4600103438</v>
      </c>
      <c r="Y358" s="12" t="s">
        <v>151</v>
      </c>
      <c r="Z358" s="12" t="s">
        <v>6</v>
      </c>
      <c r="AA358" s="14">
        <v>1266</v>
      </c>
      <c r="AB358" s="12" t="s">
        <v>198</v>
      </c>
      <c r="AC358" s="14" t="s">
        <v>168</v>
      </c>
      <c r="AD358" s="14" t="str">
        <f>IF(AND($X358='Reporte 6 a 12 meses'!$B$5,$Z358='Reporte 6 a 12 meses'!$B$7),ROW(),"")</f>
        <v/>
      </c>
      <c r="AE358" s="14" t="str">
        <f>IF(AND($X358='Reporte 1 a 5 años'!$B$5,$Z358='Reporte 1 a 5 años'!$B$7),ROW(),"")</f>
        <v/>
      </c>
      <c r="AG358" s="13"/>
      <c r="AH358" s="13"/>
      <c r="AI358" s="13"/>
      <c r="AJ358" s="13"/>
      <c r="AK358" s="13"/>
    </row>
    <row r="359" spans="23:37" ht="30" x14ac:dyDescent="0.25">
      <c r="W359" s="11">
        <f t="shared" si="5"/>
        <v>20</v>
      </c>
      <c r="X359" s="14">
        <v>4600103438</v>
      </c>
      <c r="Y359" s="12" t="s">
        <v>151</v>
      </c>
      <c r="Z359" s="12" t="s">
        <v>6</v>
      </c>
      <c r="AA359" s="14">
        <v>1266</v>
      </c>
      <c r="AB359" s="12" t="s">
        <v>198</v>
      </c>
      <c r="AC359" s="14" t="s">
        <v>167</v>
      </c>
      <c r="AD359" s="14" t="str">
        <f>IF(AND($X359='Reporte 6 a 12 meses'!$B$5,$Z359='Reporte 6 a 12 meses'!$B$7),ROW(),"")</f>
        <v/>
      </c>
      <c r="AE359" s="14" t="str">
        <f>IF(AND($X359='Reporte 1 a 5 años'!$B$5,$Z359='Reporte 1 a 5 años'!$B$7),ROW(),"")</f>
        <v/>
      </c>
      <c r="AG359" s="13"/>
      <c r="AH359" s="13"/>
      <c r="AI359" s="13"/>
      <c r="AJ359" s="13"/>
      <c r="AK359" s="13"/>
    </row>
    <row r="360" spans="23:37" ht="30" x14ac:dyDescent="0.25">
      <c r="W360" s="11">
        <f t="shared" si="5"/>
        <v>20</v>
      </c>
      <c r="X360" s="14">
        <v>4600103438</v>
      </c>
      <c r="Y360" s="12" t="s">
        <v>151</v>
      </c>
      <c r="Z360" s="12" t="s">
        <v>6</v>
      </c>
      <c r="AA360" s="14">
        <v>1266</v>
      </c>
      <c r="AB360" s="12" t="s">
        <v>198</v>
      </c>
      <c r="AC360" s="14" t="s">
        <v>166</v>
      </c>
      <c r="AD360" s="14" t="str">
        <f>IF(AND($X360='Reporte 6 a 12 meses'!$B$5,$Z360='Reporte 6 a 12 meses'!$B$7),ROW(),"")</f>
        <v/>
      </c>
      <c r="AE360" s="14" t="str">
        <f>IF(AND($X360='Reporte 1 a 5 años'!$B$5,$Z360='Reporte 1 a 5 años'!$B$7),ROW(),"")</f>
        <v/>
      </c>
      <c r="AG360" s="13"/>
      <c r="AH360" s="13"/>
      <c r="AI360" s="13"/>
      <c r="AJ360" s="13"/>
      <c r="AK360" s="13"/>
    </row>
    <row r="361" spans="23:37" ht="45" x14ac:dyDescent="0.25">
      <c r="W361" s="11">
        <f t="shared" si="5"/>
        <v>20</v>
      </c>
      <c r="X361" s="14">
        <v>4600103438</v>
      </c>
      <c r="Y361" s="12" t="s">
        <v>151</v>
      </c>
      <c r="Z361" s="12" t="s">
        <v>6</v>
      </c>
      <c r="AA361" s="14">
        <v>1266</v>
      </c>
      <c r="AB361" s="12" t="s">
        <v>198</v>
      </c>
      <c r="AC361" s="14" t="s">
        <v>116</v>
      </c>
      <c r="AD361" s="14" t="str">
        <f>IF(AND($X361='Reporte 6 a 12 meses'!$B$5,$Z361='Reporte 6 a 12 meses'!$B$7),ROW(),"")</f>
        <v/>
      </c>
      <c r="AE361" s="14" t="str">
        <f>IF(AND($X361='Reporte 1 a 5 años'!$B$5,$Z361='Reporte 1 a 5 años'!$B$7),ROW(),"")</f>
        <v/>
      </c>
      <c r="AG361" s="13"/>
      <c r="AH361" s="13"/>
      <c r="AI361" s="13"/>
      <c r="AJ361" s="13"/>
      <c r="AK361" s="13"/>
    </row>
    <row r="362" spans="23:37" ht="30" x14ac:dyDescent="0.25">
      <c r="W362" s="11">
        <f t="shared" si="5"/>
        <v>20</v>
      </c>
      <c r="X362" s="14">
        <v>4600103438</v>
      </c>
      <c r="Y362" s="12" t="s">
        <v>151</v>
      </c>
      <c r="Z362" s="12" t="s">
        <v>6</v>
      </c>
      <c r="AA362" s="14">
        <v>491</v>
      </c>
      <c r="AB362" s="12" t="s">
        <v>63</v>
      </c>
      <c r="AC362" s="14" t="s">
        <v>168</v>
      </c>
      <c r="AD362" s="14" t="str">
        <f>IF(AND($X362='Reporte 6 a 12 meses'!$B$5,$Z362='Reporte 6 a 12 meses'!$B$7),ROW(),"")</f>
        <v/>
      </c>
      <c r="AE362" s="14" t="str">
        <f>IF(AND($X362='Reporte 1 a 5 años'!$B$5,$Z362='Reporte 1 a 5 años'!$B$7),ROW(),"")</f>
        <v/>
      </c>
      <c r="AG362" s="13"/>
      <c r="AH362" s="13"/>
      <c r="AI362" s="13"/>
      <c r="AJ362" s="13"/>
      <c r="AK362" s="13"/>
    </row>
    <row r="363" spans="23:37" ht="30" x14ac:dyDescent="0.25">
      <c r="W363" s="11">
        <f t="shared" si="5"/>
        <v>20</v>
      </c>
      <c r="X363" s="14">
        <v>4600103438</v>
      </c>
      <c r="Y363" s="12" t="s">
        <v>151</v>
      </c>
      <c r="Z363" s="12" t="s">
        <v>6</v>
      </c>
      <c r="AA363" s="14">
        <v>491</v>
      </c>
      <c r="AB363" s="12" t="s">
        <v>63</v>
      </c>
      <c r="AC363" s="14" t="s">
        <v>167</v>
      </c>
      <c r="AD363" s="14" t="str">
        <f>IF(AND($X363='Reporte 6 a 12 meses'!$B$5,$Z363='Reporte 6 a 12 meses'!$B$7),ROW(),"")</f>
        <v/>
      </c>
      <c r="AE363" s="14" t="str">
        <f>IF(AND($X363='Reporte 1 a 5 años'!$B$5,$Z363='Reporte 1 a 5 años'!$B$7),ROW(),"")</f>
        <v/>
      </c>
      <c r="AG363" s="13"/>
      <c r="AH363" s="13"/>
      <c r="AI363" s="13"/>
      <c r="AJ363" s="13"/>
      <c r="AK363" s="13"/>
    </row>
    <row r="364" spans="23:37" ht="30" x14ac:dyDescent="0.25">
      <c r="W364" s="11">
        <f t="shared" si="5"/>
        <v>20</v>
      </c>
      <c r="X364" s="14">
        <v>4600103438</v>
      </c>
      <c r="Y364" s="12" t="s">
        <v>151</v>
      </c>
      <c r="Z364" s="12" t="s">
        <v>6</v>
      </c>
      <c r="AA364" s="14">
        <v>491</v>
      </c>
      <c r="AB364" s="12" t="s">
        <v>63</v>
      </c>
      <c r="AC364" s="14" t="s">
        <v>166</v>
      </c>
      <c r="AD364" s="14" t="str">
        <f>IF(AND($X364='Reporte 6 a 12 meses'!$B$5,$Z364='Reporte 6 a 12 meses'!$B$7),ROW(),"")</f>
        <v/>
      </c>
      <c r="AE364" s="14" t="str">
        <f>IF(AND($X364='Reporte 1 a 5 años'!$B$5,$Z364='Reporte 1 a 5 años'!$B$7),ROW(),"")</f>
        <v/>
      </c>
      <c r="AG364" s="13"/>
      <c r="AH364" s="13"/>
      <c r="AI364" s="13"/>
      <c r="AJ364" s="13"/>
      <c r="AK364" s="13"/>
    </row>
    <row r="365" spans="23:37" ht="45" x14ac:dyDescent="0.25">
      <c r="W365" s="11">
        <f t="shared" si="5"/>
        <v>20</v>
      </c>
      <c r="X365" s="14">
        <v>4600103438</v>
      </c>
      <c r="Y365" s="12" t="s">
        <v>151</v>
      </c>
      <c r="Z365" s="12" t="s">
        <v>6</v>
      </c>
      <c r="AA365" s="14">
        <v>491</v>
      </c>
      <c r="AB365" s="12" t="s">
        <v>63</v>
      </c>
      <c r="AC365" s="14" t="s">
        <v>116</v>
      </c>
      <c r="AD365" s="14" t="str">
        <f>IF(AND($X365='Reporte 6 a 12 meses'!$B$5,$Z365='Reporte 6 a 12 meses'!$B$7),ROW(),"")</f>
        <v/>
      </c>
      <c r="AE365" s="14" t="str">
        <f>IF(AND($X365='Reporte 1 a 5 años'!$B$5,$Z365='Reporte 1 a 5 años'!$B$7),ROW(),"")</f>
        <v/>
      </c>
      <c r="AG365" s="13"/>
      <c r="AH365" s="13"/>
      <c r="AI365" s="13"/>
      <c r="AJ365" s="13"/>
      <c r="AK365" s="13"/>
    </row>
    <row r="366" spans="23:37" ht="30" x14ac:dyDescent="0.25">
      <c r="W366" s="11">
        <f t="shared" si="5"/>
        <v>20</v>
      </c>
      <c r="X366" s="14">
        <v>4600103438</v>
      </c>
      <c r="Y366" s="12" t="s">
        <v>151</v>
      </c>
      <c r="Z366" s="12" t="s">
        <v>6</v>
      </c>
      <c r="AA366" s="14">
        <v>127</v>
      </c>
      <c r="AB366" s="12" t="s">
        <v>13</v>
      </c>
      <c r="AC366" s="14" t="s">
        <v>168</v>
      </c>
      <c r="AD366" s="14" t="str">
        <f>IF(AND($X366='Reporte 6 a 12 meses'!$B$5,$Z366='Reporte 6 a 12 meses'!$B$7),ROW(),"")</f>
        <v/>
      </c>
      <c r="AE366" s="14" t="str">
        <f>IF(AND($X366='Reporte 1 a 5 años'!$B$5,$Z366='Reporte 1 a 5 años'!$B$7),ROW(),"")</f>
        <v/>
      </c>
      <c r="AG366" s="13"/>
      <c r="AH366" s="13"/>
      <c r="AI366" s="13"/>
      <c r="AJ366" s="13"/>
      <c r="AK366" s="13"/>
    </row>
    <row r="367" spans="23:37" ht="30" x14ac:dyDescent="0.25">
      <c r="W367" s="11">
        <f t="shared" si="5"/>
        <v>20</v>
      </c>
      <c r="X367" s="14">
        <v>4600103438</v>
      </c>
      <c r="Y367" s="12" t="s">
        <v>151</v>
      </c>
      <c r="Z367" s="12" t="s">
        <v>6</v>
      </c>
      <c r="AA367" s="14">
        <v>127</v>
      </c>
      <c r="AB367" s="12" t="s">
        <v>13</v>
      </c>
      <c r="AC367" s="14" t="s">
        <v>167</v>
      </c>
      <c r="AD367" s="14" t="str">
        <f>IF(AND($X367='Reporte 6 a 12 meses'!$B$5,$Z367='Reporte 6 a 12 meses'!$B$7),ROW(),"")</f>
        <v/>
      </c>
      <c r="AE367" s="14" t="str">
        <f>IF(AND($X367='Reporte 1 a 5 años'!$B$5,$Z367='Reporte 1 a 5 años'!$B$7),ROW(),"")</f>
        <v/>
      </c>
      <c r="AG367" s="13"/>
      <c r="AH367" s="13"/>
      <c r="AI367" s="13"/>
      <c r="AJ367" s="13"/>
      <c r="AK367" s="13"/>
    </row>
    <row r="368" spans="23:37" ht="30" x14ac:dyDescent="0.25">
      <c r="W368" s="11">
        <f t="shared" si="5"/>
        <v>20</v>
      </c>
      <c r="X368" s="14">
        <v>4600103438</v>
      </c>
      <c r="Y368" s="12" t="s">
        <v>151</v>
      </c>
      <c r="Z368" s="12" t="s">
        <v>6</v>
      </c>
      <c r="AA368" s="14">
        <v>127</v>
      </c>
      <c r="AB368" s="12" t="s">
        <v>13</v>
      </c>
      <c r="AC368" s="14" t="s">
        <v>166</v>
      </c>
      <c r="AD368" s="14" t="str">
        <f>IF(AND($X368='Reporte 6 a 12 meses'!$B$5,$Z368='Reporte 6 a 12 meses'!$B$7),ROW(),"")</f>
        <v/>
      </c>
      <c r="AE368" s="14" t="str">
        <f>IF(AND($X368='Reporte 1 a 5 años'!$B$5,$Z368='Reporte 1 a 5 años'!$B$7),ROW(),"")</f>
        <v/>
      </c>
      <c r="AG368" s="13"/>
      <c r="AH368" s="13"/>
      <c r="AI368" s="13"/>
      <c r="AJ368" s="13"/>
      <c r="AK368" s="13"/>
    </row>
    <row r="369" spans="23:37" ht="45" x14ac:dyDescent="0.25">
      <c r="W369" s="11">
        <f t="shared" si="5"/>
        <v>20</v>
      </c>
      <c r="X369" s="14">
        <v>4600103438</v>
      </c>
      <c r="Y369" s="12" t="s">
        <v>151</v>
      </c>
      <c r="Z369" s="12" t="s">
        <v>6</v>
      </c>
      <c r="AA369" s="14">
        <v>127</v>
      </c>
      <c r="AB369" s="12" t="s">
        <v>13</v>
      </c>
      <c r="AC369" s="14" t="s">
        <v>116</v>
      </c>
      <c r="AD369" s="14" t="str">
        <f>IF(AND($X369='Reporte 6 a 12 meses'!$B$5,$Z369='Reporte 6 a 12 meses'!$B$7),ROW(),"")</f>
        <v/>
      </c>
      <c r="AE369" s="14" t="str">
        <f>IF(AND($X369='Reporte 1 a 5 años'!$B$5,$Z369='Reporte 1 a 5 años'!$B$7),ROW(),"")</f>
        <v/>
      </c>
      <c r="AG369" s="13"/>
      <c r="AH369" s="13"/>
      <c r="AI369" s="13"/>
      <c r="AJ369" s="13"/>
      <c r="AK369" s="13"/>
    </row>
    <row r="370" spans="23:37" ht="30" x14ac:dyDescent="0.25">
      <c r="W370" s="11">
        <f t="shared" si="5"/>
        <v>20</v>
      </c>
      <c r="X370" s="14">
        <v>4600103438</v>
      </c>
      <c r="Y370" s="12" t="s">
        <v>151</v>
      </c>
      <c r="Z370" s="12" t="s">
        <v>6</v>
      </c>
      <c r="AA370" s="14">
        <v>1700</v>
      </c>
      <c r="AB370" s="12" t="s">
        <v>76</v>
      </c>
      <c r="AC370" s="14" t="s">
        <v>168</v>
      </c>
      <c r="AD370" s="14" t="str">
        <f>IF(AND($X370='Reporte 6 a 12 meses'!$B$5,$Z370='Reporte 6 a 12 meses'!$B$7),ROW(),"")</f>
        <v/>
      </c>
      <c r="AE370" s="14" t="str">
        <f>IF(AND($X370='Reporte 1 a 5 años'!$B$5,$Z370='Reporte 1 a 5 años'!$B$7),ROW(),"")</f>
        <v/>
      </c>
      <c r="AG370" s="13"/>
      <c r="AH370" s="13"/>
      <c r="AI370" s="13"/>
      <c r="AJ370" s="13"/>
      <c r="AK370" s="13"/>
    </row>
    <row r="371" spans="23:37" ht="30" x14ac:dyDescent="0.25">
      <c r="W371" s="11">
        <f t="shared" si="5"/>
        <v>20</v>
      </c>
      <c r="X371" s="14">
        <v>4600103438</v>
      </c>
      <c r="Y371" s="12" t="s">
        <v>151</v>
      </c>
      <c r="Z371" s="12" t="s">
        <v>6</v>
      </c>
      <c r="AA371" s="14">
        <v>1700</v>
      </c>
      <c r="AB371" s="12" t="s">
        <v>76</v>
      </c>
      <c r="AC371" s="14" t="s">
        <v>167</v>
      </c>
      <c r="AD371" s="14" t="str">
        <f>IF(AND($X371='Reporte 6 a 12 meses'!$B$5,$Z371='Reporte 6 a 12 meses'!$B$7),ROW(),"")</f>
        <v/>
      </c>
      <c r="AE371" s="14" t="str">
        <f>IF(AND($X371='Reporte 1 a 5 años'!$B$5,$Z371='Reporte 1 a 5 años'!$B$7),ROW(),"")</f>
        <v/>
      </c>
      <c r="AG371" s="13"/>
      <c r="AH371" s="13"/>
      <c r="AI371" s="13"/>
      <c r="AJ371" s="13"/>
      <c r="AK371" s="13"/>
    </row>
    <row r="372" spans="23:37" ht="30" x14ac:dyDescent="0.25">
      <c r="W372" s="11">
        <f t="shared" si="5"/>
        <v>20</v>
      </c>
      <c r="X372" s="14">
        <v>4600103438</v>
      </c>
      <c r="Y372" s="12" t="s">
        <v>151</v>
      </c>
      <c r="Z372" s="12" t="s">
        <v>6</v>
      </c>
      <c r="AA372" s="14">
        <v>1700</v>
      </c>
      <c r="AB372" s="12" t="s">
        <v>76</v>
      </c>
      <c r="AC372" s="14" t="s">
        <v>166</v>
      </c>
      <c r="AD372" s="14" t="str">
        <f>IF(AND($X372='Reporte 6 a 12 meses'!$B$5,$Z372='Reporte 6 a 12 meses'!$B$7),ROW(),"")</f>
        <v/>
      </c>
      <c r="AE372" s="14" t="str">
        <f>IF(AND($X372='Reporte 1 a 5 años'!$B$5,$Z372='Reporte 1 a 5 años'!$B$7),ROW(),"")</f>
        <v/>
      </c>
      <c r="AG372" s="13"/>
      <c r="AH372" s="13"/>
      <c r="AI372" s="13"/>
      <c r="AJ372" s="13"/>
      <c r="AK372" s="13"/>
    </row>
    <row r="373" spans="23:37" ht="45" x14ac:dyDescent="0.25">
      <c r="W373" s="11">
        <f t="shared" si="5"/>
        <v>20</v>
      </c>
      <c r="X373" s="14">
        <v>4600103438</v>
      </c>
      <c r="Y373" s="12" t="s">
        <v>151</v>
      </c>
      <c r="Z373" s="12" t="s">
        <v>6</v>
      </c>
      <c r="AA373" s="14">
        <v>1700</v>
      </c>
      <c r="AB373" s="12" t="s">
        <v>76</v>
      </c>
      <c r="AC373" s="14" t="s">
        <v>116</v>
      </c>
      <c r="AD373" s="14" t="str">
        <f>IF(AND($X373='Reporte 6 a 12 meses'!$B$5,$Z373='Reporte 6 a 12 meses'!$B$7),ROW(),"")</f>
        <v/>
      </c>
      <c r="AE373" s="14" t="str">
        <f>IF(AND($X373='Reporte 1 a 5 años'!$B$5,$Z373='Reporte 1 a 5 años'!$B$7),ROW(),"")</f>
        <v/>
      </c>
      <c r="AG373" s="13"/>
      <c r="AH373" s="13"/>
      <c r="AI373" s="13"/>
      <c r="AJ373" s="13"/>
      <c r="AK373" s="13"/>
    </row>
    <row r="374" spans="23:37" ht="30" x14ac:dyDescent="0.25">
      <c r="W374" s="11">
        <f t="shared" si="5"/>
        <v>20</v>
      </c>
      <c r="X374" s="14">
        <v>4600103438</v>
      </c>
      <c r="Y374" s="12" t="s">
        <v>151</v>
      </c>
      <c r="Z374" s="12" t="s">
        <v>6</v>
      </c>
      <c r="AA374" s="14">
        <v>1291</v>
      </c>
      <c r="AB374" s="12" t="s">
        <v>64</v>
      </c>
      <c r="AC374" s="14" t="s">
        <v>168</v>
      </c>
      <c r="AD374" s="14" t="str">
        <f>IF(AND($X374='Reporte 6 a 12 meses'!$B$5,$Z374='Reporte 6 a 12 meses'!$B$7),ROW(),"")</f>
        <v/>
      </c>
      <c r="AE374" s="14" t="str">
        <f>IF(AND($X374='Reporte 1 a 5 años'!$B$5,$Z374='Reporte 1 a 5 años'!$B$7),ROW(),"")</f>
        <v/>
      </c>
      <c r="AG374" s="13"/>
      <c r="AH374" s="13"/>
      <c r="AI374" s="13"/>
      <c r="AJ374" s="13"/>
      <c r="AK374" s="13"/>
    </row>
    <row r="375" spans="23:37" ht="30" x14ac:dyDescent="0.25">
      <c r="W375" s="11">
        <f t="shared" si="5"/>
        <v>20</v>
      </c>
      <c r="X375" s="14">
        <v>4600103438</v>
      </c>
      <c r="Y375" s="12" t="s">
        <v>151</v>
      </c>
      <c r="Z375" s="12" t="s">
        <v>6</v>
      </c>
      <c r="AA375" s="14">
        <v>1291</v>
      </c>
      <c r="AB375" s="12" t="s">
        <v>64</v>
      </c>
      <c r="AC375" s="14" t="s">
        <v>167</v>
      </c>
      <c r="AD375" s="14" t="str">
        <f>IF(AND($X375='Reporte 6 a 12 meses'!$B$5,$Z375='Reporte 6 a 12 meses'!$B$7),ROW(),"")</f>
        <v/>
      </c>
      <c r="AE375" s="14" t="str">
        <f>IF(AND($X375='Reporte 1 a 5 años'!$B$5,$Z375='Reporte 1 a 5 años'!$B$7),ROW(),"")</f>
        <v/>
      </c>
      <c r="AG375" s="13"/>
      <c r="AH375" s="13"/>
      <c r="AI375" s="13"/>
      <c r="AJ375" s="13"/>
      <c r="AK375" s="13"/>
    </row>
    <row r="376" spans="23:37" ht="30" x14ac:dyDescent="0.25">
      <c r="W376" s="11">
        <f t="shared" si="5"/>
        <v>20</v>
      </c>
      <c r="X376" s="14">
        <v>4600103438</v>
      </c>
      <c r="Y376" s="12" t="s">
        <v>151</v>
      </c>
      <c r="Z376" s="12" t="s">
        <v>6</v>
      </c>
      <c r="AA376" s="14">
        <v>1291</v>
      </c>
      <c r="AB376" s="12" t="s">
        <v>64</v>
      </c>
      <c r="AC376" s="14" t="s">
        <v>166</v>
      </c>
      <c r="AD376" s="14" t="str">
        <f>IF(AND($X376='Reporte 6 a 12 meses'!$B$5,$Z376='Reporte 6 a 12 meses'!$B$7),ROW(),"")</f>
        <v/>
      </c>
      <c r="AE376" s="14" t="str">
        <f>IF(AND($X376='Reporte 1 a 5 años'!$B$5,$Z376='Reporte 1 a 5 años'!$B$7),ROW(),"")</f>
        <v/>
      </c>
      <c r="AG376" s="13"/>
      <c r="AH376" s="13"/>
      <c r="AI376" s="13"/>
      <c r="AJ376" s="13"/>
      <c r="AK376" s="13"/>
    </row>
    <row r="377" spans="23:37" ht="45" x14ac:dyDescent="0.25">
      <c r="W377" s="11">
        <f t="shared" si="5"/>
        <v>20</v>
      </c>
      <c r="X377" s="14">
        <v>4600103438</v>
      </c>
      <c r="Y377" s="12" t="s">
        <v>151</v>
      </c>
      <c r="Z377" s="12" t="s">
        <v>6</v>
      </c>
      <c r="AA377" s="14">
        <v>1291</v>
      </c>
      <c r="AB377" s="12" t="s">
        <v>64</v>
      </c>
      <c r="AC377" s="14" t="s">
        <v>116</v>
      </c>
      <c r="AD377" s="14" t="str">
        <f>IF(AND($X377='Reporte 6 a 12 meses'!$B$5,$Z377='Reporte 6 a 12 meses'!$B$7),ROW(),"")</f>
        <v/>
      </c>
      <c r="AE377" s="14" t="str">
        <f>IF(AND($X377='Reporte 1 a 5 años'!$B$5,$Z377='Reporte 1 a 5 años'!$B$7),ROW(),"")</f>
        <v/>
      </c>
      <c r="AG377" s="13"/>
      <c r="AH377" s="13"/>
      <c r="AI377" s="13"/>
      <c r="AJ377" s="13"/>
      <c r="AK377" s="13"/>
    </row>
    <row r="378" spans="23:37" ht="30" x14ac:dyDescent="0.25">
      <c r="W378" s="11">
        <f t="shared" si="5"/>
        <v>8</v>
      </c>
      <c r="X378" s="14">
        <v>4600103442</v>
      </c>
      <c r="Y378" s="12" t="s">
        <v>142</v>
      </c>
      <c r="Z378" s="12" t="s">
        <v>6</v>
      </c>
      <c r="AA378" s="14">
        <v>512</v>
      </c>
      <c r="AB378" s="12" t="s">
        <v>35</v>
      </c>
      <c r="AC378" s="14" t="s">
        <v>168</v>
      </c>
      <c r="AD378" s="14" t="str">
        <f>IF(AND($X378='Reporte 6 a 12 meses'!$B$5,$Z378='Reporte 6 a 12 meses'!$B$7),ROW(),"")</f>
        <v/>
      </c>
      <c r="AE378" s="14" t="str">
        <f>IF(AND($X378='Reporte 1 a 5 años'!$B$5,$Z378='Reporte 1 a 5 años'!$B$7),ROW(),"")</f>
        <v/>
      </c>
      <c r="AG378" s="13"/>
      <c r="AH378" s="13"/>
      <c r="AI378" s="13"/>
      <c r="AJ378" s="13"/>
      <c r="AK378" s="13"/>
    </row>
    <row r="379" spans="23:37" ht="30" x14ac:dyDescent="0.25">
      <c r="W379" s="11">
        <f t="shared" si="5"/>
        <v>8</v>
      </c>
      <c r="X379" s="14">
        <v>4600103442</v>
      </c>
      <c r="Y379" s="12" t="s">
        <v>142</v>
      </c>
      <c r="Z379" s="12" t="s">
        <v>6</v>
      </c>
      <c r="AA379" s="14">
        <v>512</v>
      </c>
      <c r="AB379" s="12" t="s">
        <v>35</v>
      </c>
      <c r="AC379" s="14" t="s">
        <v>167</v>
      </c>
      <c r="AD379" s="14" t="str">
        <f>IF(AND($X379='Reporte 6 a 12 meses'!$B$5,$Z379='Reporte 6 a 12 meses'!$B$7),ROW(),"")</f>
        <v/>
      </c>
      <c r="AE379" s="14" t="str">
        <f>IF(AND($X379='Reporte 1 a 5 años'!$B$5,$Z379='Reporte 1 a 5 años'!$B$7),ROW(),"")</f>
        <v/>
      </c>
      <c r="AG379" s="13"/>
      <c r="AH379" s="13"/>
      <c r="AI379" s="13"/>
      <c r="AJ379" s="13"/>
      <c r="AK379" s="13"/>
    </row>
    <row r="380" spans="23:37" ht="30" x14ac:dyDescent="0.25">
      <c r="W380" s="11">
        <f t="shared" si="5"/>
        <v>8</v>
      </c>
      <c r="X380" s="14">
        <v>4600103442</v>
      </c>
      <c r="Y380" s="12" t="s">
        <v>142</v>
      </c>
      <c r="Z380" s="12" t="s">
        <v>6</v>
      </c>
      <c r="AA380" s="14">
        <v>512</v>
      </c>
      <c r="AB380" s="12" t="s">
        <v>35</v>
      </c>
      <c r="AC380" s="14" t="s">
        <v>166</v>
      </c>
      <c r="AD380" s="14" t="str">
        <f>IF(AND($X380='Reporte 6 a 12 meses'!$B$5,$Z380='Reporte 6 a 12 meses'!$B$7),ROW(),"")</f>
        <v/>
      </c>
      <c r="AE380" s="14" t="str">
        <f>IF(AND($X380='Reporte 1 a 5 años'!$B$5,$Z380='Reporte 1 a 5 años'!$B$7),ROW(),"")</f>
        <v/>
      </c>
      <c r="AG380" s="13"/>
      <c r="AH380" s="13"/>
      <c r="AI380" s="13"/>
      <c r="AJ380" s="13"/>
      <c r="AK380" s="13"/>
    </row>
    <row r="381" spans="23:37" ht="45" x14ac:dyDescent="0.25">
      <c r="W381" s="11">
        <f t="shared" si="5"/>
        <v>8</v>
      </c>
      <c r="X381" s="14">
        <v>4600103442</v>
      </c>
      <c r="Y381" s="12" t="s">
        <v>142</v>
      </c>
      <c r="Z381" s="12" t="s">
        <v>6</v>
      </c>
      <c r="AA381" s="14">
        <v>512</v>
      </c>
      <c r="AB381" s="12" t="s">
        <v>35</v>
      </c>
      <c r="AC381" s="14" t="s">
        <v>116</v>
      </c>
      <c r="AD381" s="14" t="str">
        <f>IF(AND($X381='Reporte 6 a 12 meses'!$B$5,$Z381='Reporte 6 a 12 meses'!$B$7),ROW(),"")</f>
        <v/>
      </c>
      <c r="AE381" s="14" t="str">
        <f>IF(AND($X381='Reporte 1 a 5 años'!$B$5,$Z381='Reporte 1 a 5 años'!$B$7),ROW(),"")</f>
        <v/>
      </c>
      <c r="AG381" s="13"/>
      <c r="AH381" s="13"/>
      <c r="AI381" s="13"/>
      <c r="AJ381" s="13"/>
      <c r="AK381" s="13"/>
    </row>
    <row r="382" spans="23:37" ht="30" x14ac:dyDescent="0.25">
      <c r="W382" s="11">
        <f t="shared" si="5"/>
        <v>8</v>
      </c>
      <c r="X382" s="14">
        <v>4600103442</v>
      </c>
      <c r="Y382" s="12" t="s">
        <v>142</v>
      </c>
      <c r="Z382" s="12" t="s">
        <v>6</v>
      </c>
      <c r="AA382" s="14">
        <v>517</v>
      </c>
      <c r="AB382" s="12" t="s">
        <v>171</v>
      </c>
      <c r="AC382" s="14" t="s">
        <v>168</v>
      </c>
      <c r="AD382" s="14" t="str">
        <f>IF(AND($X382='Reporte 6 a 12 meses'!$B$5,$Z382='Reporte 6 a 12 meses'!$B$7),ROW(),"")</f>
        <v/>
      </c>
      <c r="AE382" s="14" t="str">
        <f>IF(AND($X382='Reporte 1 a 5 años'!$B$5,$Z382='Reporte 1 a 5 años'!$B$7),ROW(),"")</f>
        <v/>
      </c>
      <c r="AG382" s="13"/>
      <c r="AH382" s="13"/>
      <c r="AI382" s="13"/>
      <c r="AJ382" s="13"/>
      <c r="AK382" s="13"/>
    </row>
    <row r="383" spans="23:37" ht="30" x14ac:dyDescent="0.25">
      <c r="W383" s="11">
        <f t="shared" si="5"/>
        <v>8</v>
      </c>
      <c r="X383" s="14">
        <v>4600103442</v>
      </c>
      <c r="Y383" s="12" t="s">
        <v>142</v>
      </c>
      <c r="Z383" s="12" t="s">
        <v>6</v>
      </c>
      <c r="AA383" s="14">
        <v>517</v>
      </c>
      <c r="AB383" s="12" t="s">
        <v>171</v>
      </c>
      <c r="AC383" s="14" t="s">
        <v>167</v>
      </c>
      <c r="AD383" s="14" t="str">
        <f>IF(AND($X383='Reporte 6 a 12 meses'!$B$5,$Z383='Reporte 6 a 12 meses'!$B$7),ROW(),"")</f>
        <v/>
      </c>
      <c r="AE383" s="14" t="str">
        <f>IF(AND($X383='Reporte 1 a 5 años'!$B$5,$Z383='Reporte 1 a 5 años'!$B$7),ROW(),"")</f>
        <v/>
      </c>
      <c r="AG383" s="13"/>
      <c r="AH383" s="13"/>
      <c r="AI383" s="13"/>
      <c r="AJ383" s="13"/>
      <c r="AK383" s="13"/>
    </row>
    <row r="384" spans="23:37" ht="30" x14ac:dyDescent="0.25">
      <c r="W384" s="11">
        <f t="shared" si="5"/>
        <v>8</v>
      </c>
      <c r="X384" s="14">
        <v>4600103442</v>
      </c>
      <c r="Y384" s="12" t="s">
        <v>142</v>
      </c>
      <c r="Z384" s="12" t="s">
        <v>6</v>
      </c>
      <c r="AA384" s="14">
        <v>517</v>
      </c>
      <c r="AB384" s="12" t="s">
        <v>171</v>
      </c>
      <c r="AC384" s="14" t="s">
        <v>166</v>
      </c>
      <c r="AD384" s="14" t="str">
        <f>IF(AND($X384='Reporte 6 a 12 meses'!$B$5,$Z384='Reporte 6 a 12 meses'!$B$7),ROW(),"")</f>
        <v/>
      </c>
      <c r="AE384" s="14" t="str">
        <f>IF(AND($X384='Reporte 1 a 5 años'!$B$5,$Z384='Reporte 1 a 5 años'!$B$7),ROW(),"")</f>
        <v/>
      </c>
      <c r="AG384" s="13"/>
      <c r="AH384" s="13"/>
      <c r="AI384" s="13"/>
      <c r="AJ384" s="13"/>
      <c r="AK384" s="13"/>
    </row>
    <row r="385" spans="23:37" ht="45" x14ac:dyDescent="0.25">
      <c r="W385" s="11">
        <f t="shared" si="5"/>
        <v>8</v>
      </c>
      <c r="X385" s="14">
        <v>4600103442</v>
      </c>
      <c r="Y385" s="12" t="s">
        <v>142</v>
      </c>
      <c r="Z385" s="12" t="s">
        <v>6</v>
      </c>
      <c r="AA385" s="14">
        <v>517</v>
      </c>
      <c r="AB385" s="12" t="s">
        <v>171</v>
      </c>
      <c r="AC385" s="14" t="s">
        <v>116</v>
      </c>
      <c r="AD385" s="14" t="str">
        <f>IF(AND($X385='Reporte 6 a 12 meses'!$B$5,$Z385='Reporte 6 a 12 meses'!$B$7),ROW(),"")</f>
        <v/>
      </c>
      <c r="AE385" s="14" t="str">
        <f>IF(AND($X385='Reporte 1 a 5 años'!$B$5,$Z385='Reporte 1 a 5 años'!$B$7),ROW(),"")</f>
        <v/>
      </c>
      <c r="AG385" s="13"/>
      <c r="AH385" s="13"/>
      <c r="AI385" s="13"/>
      <c r="AJ385" s="13"/>
      <c r="AK385" s="13"/>
    </row>
    <row r="386" spans="23:37" x14ac:dyDescent="0.25">
      <c r="W386" s="11">
        <f t="shared" si="5"/>
        <v>4</v>
      </c>
      <c r="X386" s="14">
        <v>4600103442</v>
      </c>
      <c r="Y386" s="12" t="s">
        <v>142</v>
      </c>
      <c r="Z386" s="12" t="s">
        <v>16</v>
      </c>
      <c r="AA386" s="14">
        <v>718</v>
      </c>
      <c r="AB386" s="12" t="s">
        <v>72</v>
      </c>
      <c r="AC386" s="14" t="s">
        <v>168</v>
      </c>
      <c r="AD386" s="14" t="str">
        <f>IF(AND($X386='Reporte 6 a 12 meses'!$B$5,$Z386='Reporte 6 a 12 meses'!$B$7),ROW(),"")</f>
        <v/>
      </c>
      <c r="AE386" s="14" t="str">
        <f>IF(AND($X386='Reporte 1 a 5 años'!$B$5,$Z386='Reporte 1 a 5 años'!$B$7),ROW(),"")</f>
        <v/>
      </c>
      <c r="AG386" s="13"/>
      <c r="AH386" s="13"/>
      <c r="AI386" s="13"/>
      <c r="AJ386" s="13"/>
      <c r="AK386" s="13"/>
    </row>
    <row r="387" spans="23:37" x14ac:dyDescent="0.25">
      <c r="W387" s="11">
        <f t="shared" ref="W387:W397" si="6">COUNTIFS(X:X,X387,Z:Z,Z387)</f>
        <v>4</v>
      </c>
      <c r="X387" s="14">
        <v>4600103442</v>
      </c>
      <c r="Y387" s="12" t="s">
        <v>142</v>
      </c>
      <c r="Z387" s="12" t="s">
        <v>16</v>
      </c>
      <c r="AA387" s="14">
        <v>718</v>
      </c>
      <c r="AB387" s="12" t="s">
        <v>72</v>
      </c>
      <c r="AC387" s="14" t="s">
        <v>167</v>
      </c>
      <c r="AD387" s="14" t="str">
        <f>IF(AND($X387='Reporte 6 a 12 meses'!$B$5,$Z387='Reporte 6 a 12 meses'!$B$7),ROW(),"")</f>
        <v/>
      </c>
      <c r="AE387" s="14" t="str">
        <f>IF(AND($X387='Reporte 1 a 5 años'!$B$5,$Z387='Reporte 1 a 5 años'!$B$7),ROW(),"")</f>
        <v/>
      </c>
      <c r="AG387" s="13"/>
      <c r="AH387" s="13"/>
      <c r="AI387" s="13"/>
      <c r="AJ387" s="13"/>
      <c r="AK387" s="13"/>
    </row>
    <row r="388" spans="23:37" x14ac:dyDescent="0.25">
      <c r="W388" s="11">
        <f t="shared" si="6"/>
        <v>4</v>
      </c>
      <c r="X388" s="14">
        <v>4600103442</v>
      </c>
      <c r="Y388" s="12" t="s">
        <v>142</v>
      </c>
      <c r="Z388" s="12" t="s">
        <v>16</v>
      </c>
      <c r="AA388" s="14">
        <v>718</v>
      </c>
      <c r="AB388" s="12" t="s">
        <v>72</v>
      </c>
      <c r="AC388" s="14" t="s">
        <v>166</v>
      </c>
      <c r="AD388" s="14" t="str">
        <f>IF(AND($X388='Reporte 6 a 12 meses'!$B$5,$Z388='Reporte 6 a 12 meses'!$B$7),ROW(),"")</f>
        <v/>
      </c>
      <c r="AE388" s="14" t="str">
        <f>IF(AND($X388='Reporte 1 a 5 años'!$B$5,$Z388='Reporte 1 a 5 años'!$B$7),ROW(),"")</f>
        <v/>
      </c>
      <c r="AG388" s="13"/>
      <c r="AH388" s="13"/>
      <c r="AI388" s="13"/>
      <c r="AJ388" s="13"/>
      <c r="AK388" s="13"/>
    </row>
    <row r="389" spans="23:37" ht="45" x14ac:dyDescent="0.25">
      <c r="W389" s="11">
        <f t="shared" si="6"/>
        <v>4</v>
      </c>
      <c r="X389" s="14">
        <v>4600103442</v>
      </c>
      <c r="Y389" s="12" t="s">
        <v>142</v>
      </c>
      <c r="Z389" s="12" t="s">
        <v>16</v>
      </c>
      <c r="AA389" s="14">
        <v>718</v>
      </c>
      <c r="AB389" s="12" t="s">
        <v>72</v>
      </c>
      <c r="AC389" s="14" t="s">
        <v>116</v>
      </c>
      <c r="AD389" s="14" t="str">
        <f>IF(AND($X389='Reporte 6 a 12 meses'!$B$5,$Z389='Reporte 6 a 12 meses'!$B$7),ROW(),"")</f>
        <v/>
      </c>
      <c r="AE389" s="14" t="str">
        <f>IF(AND($X389='Reporte 1 a 5 años'!$B$5,$Z389='Reporte 1 a 5 años'!$B$7),ROW(),"")</f>
        <v/>
      </c>
      <c r="AG389" s="13"/>
      <c r="AH389" s="13"/>
      <c r="AI389" s="13"/>
      <c r="AJ389" s="13"/>
      <c r="AK389" s="13"/>
    </row>
    <row r="390" spans="23:37" x14ac:dyDescent="0.25">
      <c r="W390" s="11">
        <f t="shared" si="6"/>
        <v>8</v>
      </c>
      <c r="X390" s="14">
        <v>4600103547</v>
      </c>
      <c r="Y390" s="12" t="s">
        <v>188</v>
      </c>
      <c r="Z390" s="12" t="s">
        <v>16</v>
      </c>
      <c r="AA390" s="14">
        <v>723</v>
      </c>
      <c r="AB390" s="12" t="s">
        <v>71</v>
      </c>
      <c r="AC390" s="14" t="s">
        <v>168</v>
      </c>
      <c r="AD390" s="14" t="str">
        <f>IF(AND($X390='Reporte 6 a 12 meses'!$B$5,$Z390='Reporte 6 a 12 meses'!$B$7),ROW(),"")</f>
        <v/>
      </c>
      <c r="AE390" s="14" t="str">
        <f>IF(AND($X390='Reporte 1 a 5 años'!$B$5,$Z390='Reporte 1 a 5 años'!$B$7),ROW(),"")</f>
        <v/>
      </c>
      <c r="AG390" s="13"/>
      <c r="AH390" s="13"/>
      <c r="AI390" s="13"/>
      <c r="AJ390" s="13"/>
      <c r="AK390" s="13"/>
    </row>
    <row r="391" spans="23:37" x14ac:dyDescent="0.25">
      <c r="W391" s="11">
        <f t="shared" si="6"/>
        <v>8</v>
      </c>
      <c r="X391" s="14">
        <v>4600103547</v>
      </c>
      <c r="Y391" s="12" t="s">
        <v>188</v>
      </c>
      <c r="Z391" s="12" t="s">
        <v>16</v>
      </c>
      <c r="AA391" s="14">
        <v>723</v>
      </c>
      <c r="AB391" s="12" t="s">
        <v>71</v>
      </c>
      <c r="AC391" s="14" t="s">
        <v>167</v>
      </c>
      <c r="AD391" s="14" t="str">
        <f>IF(AND($X391='Reporte 6 a 12 meses'!$B$5,$Z391='Reporte 6 a 12 meses'!$B$7),ROW(),"")</f>
        <v/>
      </c>
      <c r="AE391" s="14" t="str">
        <f>IF(AND($X391='Reporte 1 a 5 años'!$B$5,$Z391='Reporte 1 a 5 años'!$B$7),ROW(),"")</f>
        <v/>
      </c>
      <c r="AG391" s="13"/>
      <c r="AH391" s="13"/>
      <c r="AI391" s="13"/>
      <c r="AJ391" s="13"/>
      <c r="AK391" s="13"/>
    </row>
    <row r="392" spans="23:37" x14ac:dyDescent="0.25">
      <c r="W392" s="11">
        <f t="shared" si="6"/>
        <v>8</v>
      </c>
      <c r="X392" s="14">
        <v>4600103547</v>
      </c>
      <c r="Y392" s="12" t="s">
        <v>188</v>
      </c>
      <c r="Z392" s="12" t="s">
        <v>16</v>
      </c>
      <c r="AA392" s="14">
        <v>723</v>
      </c>
      <c r="AB392" s="12" t="s">
        <v>71</v>
      </c>
      <c r="AC392" s="14" t="s">
        <v>166</v>
      </c>
      <c r="AD392" s="14" t="str">
        <f>IF(AND($X392='Reporte 6 a 12 meses'!$B$5,$Z392='Reporte 6 a 12 meses'!$B$7),ROW(),"")</f>
        <v/>
      </c>
      <c r="AE392" s="14" t="str">
        <f>IF(AND($X392='Reporte 1 a 5 años'!$B$5,$Z392='Reporte 1 a 5 años'!$B$7),ROW(),"")</f>
        <v/>
      </c>
      <c r="AG392" s="13"/>
      <c r="AH392" s="13"/>
      <c r="AI392" s="13"/>
      <c r="AJ392" s="13"/>
      <c r="AK392" s="13"/>
    </row>
    <row r="393" spans="23:37" ht="45" x14ac:dyDescent="0.25">
      <c r="W393" s="11">
        <f t="shared" si="6"/>
        <v>8</v>
      </c>
      <c r="X393" s="14">
        <v>4600103547</v>
      </c>
      <c r="Y393" s="12" t="s">
        <v>188</v>
      </c>
      <c r="Z393" s="12" t="s">
        <v>16</v>
      </c>
      <c r="AA393" s="14">
        <v>723</v>
      </c>
      <c r="AB393" s="12" t="s">
        <v>71</v>
      </c>
      <c r="AC393" s="14" t="s">
        <v>116</v>
      </c>
      <c r="AD393" s="14" t="str">
        <f>IF(AND($X393='Reporte 6 a 12 meses'!$B$5,$Z393='Reporte 6 a 12 meses'!$B$7),ROW(),"")</f>
        <v/>
      </c>
      <c r="AE393" s="14" t="str">
        <f>IF(AND($X393='Reporte 1 a 5 años'!$B$5,$Z393='Reporte 1 a 5 años'!$B$7),ROW(),"")</f>
        <v/>
      </c>
      <c r="AG393" s="13"/>
      <c r="AH393" s="13"/>
      <c r="AI393" s="13"/>
      <c r="AJ393" s="13"/>
      <c r="AK393" s="13"/>
    </row>
    <row r="394" spans="23:37" x14ac:dyDescent="0.25">
      <c r="W394" s="11">
        <f t="shared" si="6"/>
        <v>8</v>
      </c>
      <c r="X394" s="14">
        <v>4600103547</v>
      </c>
      <c r="Y394" s="12" t="s">
        <v>188</v>
      </c>
      <c r="Z394" s="12" t="s">
        <v>16</v>
      </c>
      <c r="AA394" s="14">
        <v>1691</v>
      </c>
      <c r="AB394" s="12" t="s">
        <v>191</v>
      </c>
      <c r="AC394" s="14" t="s">
        <v>168</v>
      </c>
      <c r="AD394" s="14" t="str">
        <f>IF(AND($X394='Reporte 6 a 12 meses'!$B$5,$Z394='Reporte 6 a 12 meses'!$B$7),ROW(),"")</f>
        <v/>
      </c>
      <c r="AE394" s="14" t="str">
        <f>IF(AND($X394='Reporte 1 a 5 años'!$B$5,$Z394='Reporte 1 a 5 años'!$B$7),ROW(),"")</f>
        <v/>
      </c>
      <c r="AG394" s="13"/>
      <c r="AH394" s="13"/>
      <c r="AI394" s="13"/>
      <c r="AJ394" s="13"/>
      <c r="AK394" s="13"/>
    </row>
    <row r="395" spans="23:37" x14ac:dyDescent="0.25">
      <c r="W395" s="11">
        <f t="shared" si="6"/>
        <v>8</v>
      </c>
      <c r="X395" s="14">
        <v>4600103547</v>
      </c>
      <c r="Y395" s="12" t="s">
        <v>188</v>
      </c>
      <c r="Z395" s="12" t="s">
        <v>16</v>
      </c>
      <c r="AA395" s="14">
        <v>1691</v>
      </c>
      <c r="AB395" s="12" t="s">
        <v>191</v>
      </c>
      <c r="AC395" s="14" t="s">
        <v>167</v>
      </c>
      <c r="AD395" s="14" t="str">
        <f>IF(AND($X395='Reporte 6 a 12 meses'!$B$5,$Z395='Reporte 6 a 12 meses'!$B$7),ROW(),"")</f>
        <v/>
      </c>
      <c r="AE395" s="14" t="str">
        <f>IF(AND($X395='Reporte 1 a 5 años'!$B$5,$Z395='Reporte 1 a 5 años'!$B$7),ROW(),"")</f>
        <v/>
      </c>
      <c r="AG395" s="13"/>
      <c r="AH395" s="13"/>
      <c r="AI395" s="13"/>
      <c r="AJ395" s="13"/>
      <c r="AK395" s="13"/>
    </row>
    <row r="396" spans="23:37" x14ac:dyDescent="0.25">
      <c r="W396" s="11">
        <f t="shared" si="6"/>
        <v>8</v>
      </c>
      <c r="X396" s="14">
        <v>4600103547</v>
      </c>
      <c r="Y396" s="12" t="s">
        <v>188</v>
      </c>
      <c r="Z396" s="12" t="s">
        <v>16</v>
      </c>
      <c r="AA396" s="14">
        <v>1691</v>
      </c>
      <c r="AB396" s="12" t="s">
        <v>191</v>
      </c>
      <c r="AC396" s="14" t="s">
        <v>166</v>
      </c>
      <c r="AD396" s="14" t="str">
        <f>IF(AND($X396='Reporte 6 a 12 meses'!$B$5,$Z396='Reporte 6 a 12 meses'!$B$7),ROW(),"")</f>
        <v/>
      </c>
      <c r="AE396" s="14" t="str">
        <f>IF(AND($X396='Reporte 1 a 5 años'!$B$5,$Z396='Reporte 1 a 5 años'!$B$7),ROW(),"")</f>
        <v/>
      </c>
      <c r="AG396" s="13"/>
      <c r="AH396" s="13"/>
      <c r="AI396" s="13"/>
      <c r="AJ396" s="13"/>
      <c r="AK396" s="13"/>
    </row>
    <row r="397" spans="23:37" ht="45" x14ac:dyDescent="0.25">
      <c r="W397" s="11">
        <f t="shared" si="6"/>
        <v>8</v>
      </c>
      <c r="X397" s="14">
        <v>4600103547</v>
      </c>
      <c r="Y397" s="12" t="s">
        <v>188</v>
      </c>
      <c r="Z397" s="12" t="s">
        <v>16</v>
      </c>
      <c r="AA397" s="14">
        <v>1691</v>
      </c>
      <c r="AB397" s="12" t="s">
        <v>191</v>
      </c>
      <c r="AC397" s="14" t="s">
        <v>116</v>
      </c>
      <c r="AD397" s="14" t="str">
        <f>IF(AND($X397='Reporte 6 a 12 meses'!$B$5,$Z397='Reporte 6 a 12 meses'!$B$7),ROW(),"")</f>
        <v/>
      </c>
      <c r="AE397" s="14" t="str">
        <f>IF(AND($X397='Reporte 1 a 5 años'!$B$5,$Z397='Reporte 1 a 5 años'!$B$7),ROW(),"")</f>
        <v/>
      </c>
      <c r="AG397" s="13"/>
      <c r="AH397" s="13"/>
      <c r="AI397" s="13"/>
      <c r="AJ397" s="13"/>
      <c r="AK397" s="13"/>
    </row>
  </sheetData>
  <sheetProtection algorithmName="SHA-512" hashValue="lnvD10IXEanAwsHLf96baYWslXAfYX/7ZmFFc7lEjfhuDuePbeJtRWpqBpjJTD7yUK224jw+FO3YU7dyuHLo0A==" saltValue="FJ6kMLv5yqrUU7QwMPFz4A==" spinCount="100000" sheet="1" objects="1" scenarios="1"/>
  <sortState ref="X3:AC397">
    <sortCondition ref="X2:X397"/>
    <sortCondition ref="Z2:Z397"/>
    <sortCondition ref="AB2:AB397"/>
  </sortState>
  <phoneticPr fontId="6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6"/>
  <sheetViews>
    <sheetView showGridLines="0" tabSelected="1" workbookViewId="0">
      <selection activeCell="C16" sqref="C16"/>
    </sheetView>
  </sheetViews>
  <sheetFormatPr baseColWidth="10" defaultRowHeight="15" x14ac:dyDescent="0.25"/>
  <cols>
    <col min="2" max="2" width="13.7109375" bestFit="1" customWidth="1"/>
    <col min="3" max="3" width="15.7109375" customWidth="1"/>
    <col min="4" max="4" width="14.42578125" customWidth="1"/>
  </cols>
  <sheetData>
    <row r="1" spans="1:6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8.75" x14ac:dyDescent="0.25">
      <c r="A2" s="1"/>
      <c r="B2" s="50" t="s">
        <v>127</v>
      </c>
      <c r="C2" s="50"/>
      <c r="D2" s="5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30" x14ac:dyDescent="0.25">
      <c r="A3" s="1"/>
      <c r="B3" s="2" t="s">
        <v>117</v>
      </c>
      <c r="C3" s="2" t="s">
        <v>108</v>
      </c>
      <c r="D3" s="2" t="s">
        <v>109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5.95" customHeight="1" x14ac:dyDescent="0.25">
      <c r="A4" s="1"/>
      <c r="B4" s="15" t="s">
        <v>110</v>
      </c>
      <c r="C4" s="16">
        <v>9265</v>
      </c>
      <c r="D4" s="16">
        <v>5344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95" customHeight="1" x14ac:dyDescent="0.25">
      <c r="A5" s="1"/>
      <c r="B5" s="15" t="s">
        <v>111</v>
      </c>
      <c r="C5" s="16">
        <v>9272</v>
      </c>
      <c r="D5" s="16">
        <v>4114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5.95" customHeight="1" x14ac:dyDescent="0.25">
      <c r="A6" s="1"/>
      <c r="B6" s="15" t="s">
        <v>112</v>
      </c>
      <c r="C6" s="16">
        <v>11433</v>
      </c>
      <c r="D6" s="16">
        <v>4160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15.95" customHeight="1" x14ac:dyDescent="0.25">
      <c r="A7" s="1"/>
      <c r="B7" s="15" t="s">
        <v>113</v>
      </c>
      <c r="C7" s="16">
        <v>9088</v>
      </c>
      <c r="D7" s="16">
        <v>4005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15.95" customHeight="1" x14ac:dyDescent="0.25">
      <c r="A8" s="1"/>
      <c r="B8" s="15" t="s">
        <v>114</v>
      </c>
      <c r="C8" s="16">
        <v>10397</v>
      </c>
      <c r="D8" s="16">
        <v>5453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15.95" customHeight="1" x14ac:dyDescent="0.25">
      <c r="A9" s="1"/>
      <c r="B9" s="15" t="s">
        <v>115</v>
      </c>
      <c r="C9" s="16">
        <v>10731</v>
      </c>
      <c r="D9" s="16">
        <v>5294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5.95" customHeight="1" x14ac:dyDescent="0.25">
      <c r="A10" s="1"/>
      <c r="B10" s="15" t="s">
        <v>209</v>
      </c>
      <c r="C10" s="16">
        <v>7593</v>
      </c>
      <c r="D10" s="16">
        <v>6437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6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1:6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1:6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1:6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1:6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1:6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1:6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1:6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1:6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spans="1:6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</row>
    <row r="509" spans="1:6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</row>
    <row r="510" spans="1:6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</row>
    <row r="511" spans="1:6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</row>
    <row r="512" spans="1:6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</row>
    <row r="514" spans="1:6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</row>
    <row r="515" spans="1:6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</row>
    <row r="516" spans="1:6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</row>
    <row r="517" spans="1:6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</row>
    <row r="518" spans="1:6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</row>
    <row r="519" spans="1:6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</row>
    <row r="520" spans="1:6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</row>
    <row r="521" spans="1:6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</row>
    <row r="522" spans="1:6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</row>
    <row r="523" spans="1:6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</row>
    <row r="524" spans="1:6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</row>
    <row r="525" spans="1:6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</row>
    <row r="526" spans="1:6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</row>
    <row r="527" spans="1:6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</row>
    <row r="528" spans="1:6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</row>
    <row r="529" spans="1:6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</row>
    <row r="530" spans="1:6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</row>
    <row r="531" spans="1:6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</row>
    <row r="532" spans="1:6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</row>
    <row r="533" spans="1:6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</row>
    <row r="534" spans="1:6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</row>
    <row r="535" spans="1:6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</row>
    <row r="536" spans="1:6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</row>
  </sheetData>
  <sheetProtection algorithmName="SHA-512" hashValue="speXKXv5ULOk+QVlGE4PBtYNXu+UQ8rzn53lberGO8TTUxKhb74RD4jZiOV0IaBu2UnuWSDz54rByDpTJ6E+aA==" saltValue="4zh4rQkHdbTcdmMQIDuzjw==" spinCount="100000" sheet="1" objects="1" scenarios="1"/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zoomScaleNormal="100" zoomScaleSheetLayoutView="81" workbookViewId="0">
      <pane ySplit="11" topLeftCell="A12" activePane="bottomLeft" state="frozen"/>
      <selection pane="bottomLeft"/>
    </sheetView>
  </sheetViews>
  <sheetFormatPr baseColWidth="10" defaultColWidth="11.5703125" defaultRowHeight="15" x14ac:dyDescent="0.25"/>
  <cols>
    <col min="1" max="1" width="26.28515625" style="1" bestFit="1" customWidth="1"/>
    <col min="2" max="2" width="10.28515625" style="1" customWidth="1"/>
    <col min="3" max="3" width="10.28515625" style="1" bestFit="1" customWidth="1"/>
    <col min="4" max="4" width="10.42578125" style="1" bestFit="1" customWidth="1"/>
    <col min="5" max="5" width="9.5703125" style="1" bestFit="1" customWidth="1"/>
    <col min="6" max="6" width="12.5703125" style="1" bestFit="1" customWidth="1"/>
    <col min="7" max="7" width="10.28515625" style="1" bestFit="1" customWidth="1"/>
    <col min="8" max="8" width="10.42578125" style="1" bestFit="1" customWidth="1"/>
    <col min="9" max="9" width="9.5703125" style="1" bestFit="1" customWidth="1"/>
    <col min="10" max="10" width="12.5703125" style="1" bestFit="1" customWidth="1"/>
    <col min="11" max="11" width="10.28515625" style="1" bestFit="1" customWidth="1"/>
    <col min="12" max="12" width="10.42578125" style="1" bestFit="1" customWidth="1"/>
    <col min="13" max="13" width="9.5703125" style="1" bestFit="1" customWidth="1"/>
    <col min="14" max="14" width="12.5703125" style="1" bestFit="1" customWidth="1"/>
    <col min="15" max="15" width="10.28515625" style="1" bestFit="1" customWidth="1"/>
    <col min="16" max="16" width="10.42578125" style="1" bestFit="1" customWidth="1"/>
    <col min="17" max="17" width="9.5703125" style="1" bestFit="1" customWidth="1"/>
    <col min="18" max="18" width="12.5703125" style="1" bestFit="1" customWidth="1"/>
    <col min="19" max="19" width="10.28515625" style="1" bestFit="1" customWidth="1"/>
    <col min="20" max="20" width="10.42578125" style="1" bestFit="1" customWidth="1"/>
    <col min="21" max="21" width="9.5703125" style="1" bestFit="1" customWidth="1"/>
    <col min="22" max="22" width="12.5703125" style="1" bestFit="1" customWidth="1"/>
    <col min="23" max="23" width="13.5703125" style="1" bestFit="1" customWidth="1"/>
    <col min="24" max="16384" width="11.5703125" style="1"/>
  </cols>
  <sheetData>
    <row r="1" spans="1:23" ht="7.15" customHeight="1" x14ac:dyDescent="0.25"/>
    <row r="2" spans="1:23" ht="21" x14ac:dyDescent="0.25">
      <c r="B2" s="3" t="s">
        <v>210</v>
      </c>
    </row>
    <row r="3" spans="1:23" ht="7.15" customHeight="1" x14ac:dyDescent="0.25">
      <c r="B3" s="3"/>
    </row>
    <row r="4" spans="1:23" ht="15.75" x14ac:dyDescent="0.25">
      <c r="A4" s="4" t="s">
        <v>128</v>
      </c>
      <c r="B4" s="38"/>
      <c r="C4" s="38"/>
      <c r="D4" s="38"/>
      <c r="E4" s="38"/>
      <c r="F4" s="38"/>
      <c r="G4" s="38"/>
      <c r="H4" s="38"/>
      <c r="I4" s="38"/>
      <c r="J4" s="38"/>
    </row>
    <row r="5" spans="1:23" ht="15.75" x14ac:dyDescent="0.25">
      <c r="A5" s="4" t="s">
        <v>95</v>
      </c>
      <c r="B5" s="38"/>
      <c r="C5" s="38"/>
      <c r="D5" s="38"/>
      <c r="E5" s="38"/>
      <c r="F5" s="38"/>
      <c r="G5" s="38"/>
      <c r="H5" s="38"/>
      <c r="I5" s="38"/>
      <c r="J5" s="38"/>
    </row>
    <row r="6" spans="1:23" ht="31.5" x14ac:dyDescent="0.25">
      <c r="A6" s="4" t="s">
        <v>94</v>
      </c>
      <c r="B6" s="39" t="str">
        <f>IFERROR(VLOOKUP($B$5,Listas!$J$4:$M$26,2,0),"")</f>
        <v/>
      </c>
      <c r="C6" s="39"/>
      <c r="D6" s="39"/>
      <c r="E6" s="39"/>
      <c r="F6" s="39"/>
      <c r="G6" s="39"/>
      <c r="H6" s="39"/>
      <c r="I6" s="39"/>
      <c r="J6" s="39"/>
    </row>
    <row r="7" spans="1:23" ht="15.6" customHeight="1" x14ac:dyDescent="0.25">
      <c r="A7" s="4" t="s">
        <v>96</v>
      </c>
      <c r="B7" s="38"/>
      <c r="C7" s="38"/>
      <c r="D7" s="38"/>
      <c r="E7" s="38"/>
      <c r="F7" s="38"/>
      <c r="G7" s="38"/>
      <c r="H7" s="38"/>
      <c r="I7" s="38"/>
      <c r="J7" s="38"/>
    </row>
    <row r="8" spans="1:23" ht="15.6" customHeight="1" x14ac:dyDescent="0.25">
      <c r="A8" s="4" t="s">
        <v>119</v>
      </c>
      <c r="B8" s="39" t="s">
        <v>120</v>
      </c>
      <c r="C8" s="39"/>
      <c r="D8" s="39"/>
      <c r="E8" s="39"/>
      <c r="F8" s="39"/>
      <c r="G8" s="39"/>
      <c r="H8" s="39"/>
      <c r="I8" s="39"/>
      <c r="J8" s="39"/>
    </row>
    <row r="9" spans="1:23" customFormat="1" x14ac:dyDescent="0.25">
      <c r="W9" s="33"/>
    </row>
    <row r="10" spans="1:23" ht="19.149999999999999" customHeight="1" x14ac:dyDescent="0.25">
      <c r="C10" s="34" t="s">
        <v>103</v>
      </c>
      <c r="D10" s="35"/>
      <c r="E10" s="35"/>
      <c r="F10" s="36"/>
      <c r="G10" s="37" t="s">
        <v>104</v>
      </c>
      <c r="H10" s="37"/>
      <c r="I10" s="37"/>
      <c r="J10" s="37"/>
      <c r="K10" s="34" t="s">
        <v>105</v>
      </c>
      <c r="L10" s="35"/>
      <c r="M10" s="35"/>
      <c r="N10" s="36"/>
      <c r="O10" s="37" t="s">
        <v>107</v>
      </c>
      <c r="P10" s="37"/>
      <c r="Q10" s="37"/>
      <c r="R10" s="37"/>
      <c r="S10" s="34" t="s">
        <v>106</v>
      </c>
      <c r="T10" s="35"/>
      <c r="U10" s="35"/>
      <c r="V10" s="36"/>
    </row>
    <row r="11" spans="1:23" ht="45" x14ac:dyDescent="0.25">
      <c r="A11" s="2" t="s">
        <v>97</v>
      </c>
      <c r="B11" s="2" t="s">
        <v>159</v>
      </c>
      <c r="C11" s="2" t="s">
        <v>99</v>
      </c>
      <c r="D11" s="2" t="s">
        <v>100</v>
      </c>
      <c r="E11" s="2" t="s">
        <v>101</v>
      </c>
      <c r="F11" s="2" t="s">
        <v>121</v>
      </c>
      <c r="G11" s="5" t="s">
        <v>99</v>
      </c>
      <c r="H11" s="5" t="s">
        <v>100</v>
      </c>
      <c r="I11" s="5" t="s">
        <v>101</v>
      </c>
      <c r="J11" s="5" t="s">
        <v>122</v>
      </c>
      <c r="K11" s="2" t="s">
        <v>99</v>
      </c>
      <c r="L11" s="2" t="s">
        <v>100</v>
      </c>
      <c r="M11" s="2" t="s">
        <v>101</v>
      </c>
      <c r="N11" s="2" t="s">
        <v>123</v>
      </c>
      <c r="O11" s="5" t="s">
        <v>99</v>
      </c>
      <c r="P11" s="5" t="s">
        <v>100</v>
      </c>
      <c r="Q11" s="5" t="s">
        <v>101</v>
      </c>
      <c r="R11" s="5" t="s">
        <v>124</v>
      </c>
      <c r="S11" s="2" t="s">
        <v>99</v>
      </c>
      <c r="T11" s="2" t="s">
        <v>100</v>
      </c>
      <c r="U11" s="2" t="s">
        <v>101</v>
      </c>
      <c r="V11" s="2" t="s">
        <v>125</v>
      </c>
      <c r="W11" s="2" t="s">
        <v>102</v>
      </c>
    </row>
    <row r="12" spans="1:23" ht="28.9" customHeight="1" x14ac:dyDescent="0.25">
      <c r="A12" s="20" t="str" cm="1">
        <f t="array" ref="A12">IFERROR(INDEX(Listas!$AB$1:$AB$397,SMALL(Listas!$AD$2:$AD$397,ROW(Listas!AD2)-1)),"")</f>
        <v/>
      </c>
      <c r="B12" s="20" t="str" cm="1">
        <f t="array" ref="B12">IFERROR(INDEX(Listas!$AC$1:$AC$397,SMALL(Listas!$AD$2:$AD$397,ROW(Listas!AD2)-1)),"")</f>
        <v/>
      </c>
      <c r="C12" s="6"/>
      <c r="D12" s="8">
        <f>IFERROR(VLOOKUP(C12,Listas!$Q$4:$S$11,IF($B$8="Niños de 6 a 12 meses",3,IF($B$8="Niños de 1 a 5 años",2)),0),0)</f>
        <v>0</v>
      </c>
      <c r="E12" s="7"/>
      <c r="F12" s="9">
        <f>E12*D12</f>
        <v>0</v>
      </c>
      <c r="G12" s="6"/>
      <c r="H12" s="8">
        <f>IFERROR(VLOOKUP(G12,Listas!$Q$4:$S$11,IF($B$8="Niños de 6 a 12 meses",3,IF($B$8="Niños de 1 a 5 años",2)),0),0)</f>
        <v>0</v>
      </c>
      <c r="I12" s="7"/>
      <c r="J12" s="9">
        <f>I12*H12</f>
        <v>0</v>
      </c>
      <c r="K12" s="6"/>
      <c r="L12" s="8">
        <f>IFERROR(VLOOKUP(K12,Listas!$Q$4:$S$11,IF($B$8="Niños de 6 a 12 meses",3,IF($B$8="Niños de 1 a 5 años",2)),0),0)</f>
        <v>0</v>
      </c>
      <c r="M12" s="7"/>
      <c r="N12" s="9">
        <f>M12*L12</f>
        <v>0</v>
      </c>
      <c r="O12" s="6"/>
      <c r="P12" s="8">
        <f>IFERROR(VLOOKUP(O12,Listas!$Q$4:$S$11,IF($B$8="Niños de 6 a 12 meses",3,IF($B$8="Niños de 1 a 5 años",2)),0),0)</f>
        <v>0</v>
      </c>
      <c r="Q12" s="7"/>
      <c r="R12" s="9">
        <f>Q12*P12</f>
        <v>0</v>
      </c>
      <c r="S12" s="6"/>
      <c r="T12" s="8">
        <f>IFERROR(VLOOKUP(S12,Listas!$Q$4:$S$11,IF($B$8="Niños de 6 a 12 meses",3,IF($B$8="Niños de 1 a 5 años",2)),0),0)</f>
        <v>0</v>
      </c>
      <c r="U12" s="7"/>
      <c r="V12" s="9">
        <f>U12*T12</f>
        <v>0</v>
      </c>
      <c r="W12" s="9">
        <f t="shared" ref="W12" si="0">F12+J12+N12+R12+V12</f>
        <v>0</v>
      </c>
    </row>
    <row r="13" spans="1:23" ht="28.9" customHeight="1" x14ac:dyDescent="0.25">
      <c r="A13" s="20" t="str" cm="1">
        <f t="array" ref="A13">IFERROR(INDEX(Listas!$AB$1:$AB$397,SMALL(Listas!$AD$2:$AD$397,ROW(Listas!AD3)-1)),"")</f>
        <v/>
      </c>
      <c r="B13" s="20" t="str" cm="1">
        <f t="array" ref="B13">IFERROR(INDEX(Listas!$AC$1:$AC$397,SMALL(Listas!$AD$2:$AD$397,ROW(Listas!AD3)-1)),"")</f>
        <v/>
      </c>
      <c r="C13" s="6"/>
      <c r="D13" s="8">
        <f>IFERROR(VLOOKUP(C13,Listas!$Q$4:$S$11,IF($B$8="Niños de 6 a 12 meses",3,IF($B$8="Niños de 1 a 5 años",2)),0),0)</f>
        <v>0</v>
      </c>
      <c r="E13" s="7"/>
      <c r="F13" s="9">
        <f t="shared" ref="F13:F58" si="1">E13*D13</f>
        <v>0</v>
      </c>
      <c r="G13" s="6"/>
      <c r="H13" s="8">
        <f>IFERROR(VLOOKUP(G13,Listas!$Q$4:$S$11,IF($B$8="Niños de 6 a 12 meses",3,IF($B$8="Niños de 1 a 5 años",2)),0),0)</f>
        <v>0</v>
      </c>
      <c r="I13" s="7"/>
      <c r="J13" s="9">
        <f t="shared" ref="J13:J58" si="2">I13*H13</f>
        <v>0</v>
      </c>
      <c r="K13" s="6"/>
      <c r="L13" s="8">
        <f>IFERROR(VLOOKUP(K13,Listas!$Q$4:$S$11,IF($B$8="Niños de 6 a 12 meses",3,IF($B$8="Niños de 1 a 5 años",2)),0),0)</f>
        <v>0</v>
      </c>
      <c r="M13" s="7"/>
      <c r="N13" s="9">
        <f t="shared" ref="N13:N58" si="3">M13*L13</f>
        <v>0</v>
      </c>
      <c r="O13" s="6"/>
      <c r="P13" s="8">
        <f>IFERROR(VLOOKUP(O13,Listas!$Q$4:$S$11,IF($B$8="Niños de 6 a 12 meses",3,IF($B$8="Niños de 1 a 5 años",2)),0),0)</f>
        <v>0</v>
      </c>
      <c r="Q13" s="7"/>
      <c r="R13" s="9">
        <f t="shared" ref="R13:R58" si="4">Q13*P13</f>
        <v>0</v>
      </c>
      <c r="S13" s="6"/>
      <c r="T13" s="8">
        <f>IFERROR(VLOOKUP(S13,Listas!$Q$4:$S$11,IF($B$8="Niños de 6 a 12 meses",3,IF($B$8="Niños de 1 a 5 años",2)),0),0)</f>
        <v>0</v>
      </c>
      <c r="U13" s="7"/>
      <c r="V13" s="9">
        <f t="shared" ref="V13:V58" si="5">U13*T13</f>
        <v>0</v>
      </c>
      <c r="W13" s="9">
        <f t="shared" ref="W13:W58" si="6">F13+J13+N13+R13+V13</f>
        <v>0</v>
      </c>
    </row>
    <row r="14" spans="1:23" ht="28.9" customHeight="1" x14ac:dyDescent="0.25">
      <c r="A14" s="20" t="str" cm="1">
        <f t="array" ref="A14">IFERROR(INDEX(Listas!$AB$1:$AB$397,SMALL(Listas!$AD$2:$AD$397,ROW(Listas!AD4)-1)),"")</f>
        <v/>
      </c>
      <c r="B14" s="20" t="str" cm="1">
        <f t="array" ref="B14">IFERROR(INDEX(Listas!$AC$1:$AC$397,SMALL(Listas!$AD$2:$AD$397,ROW(Listas!AD4)-1)),"")</f>
        <v/>
      </c>
      <c r="C14" s="6"/>
      <c r="D14" s="8">
        <f>IFERROR(VLOOKUP(C14,Listas!$Q$4:$S$11,IF($B$8="Niños de 6 a 12 meses",3,IF($B$8="Niños de 1 a 5 años",2)),0),0)</f>
        <v>0</v>
      </c>
      <c r="E14" s="7"/>
      <c r="F14" s="9">
        <f t="shared" si="1"/>
        <v>0</v>
      </c>
      <c r="G14" s="6"/>
      <c r="H14" s="8">
        <f>IFERROR(VLOOKUP(G14,Listas!$Q$4:$S$11,IF($B$8="Niños de 6 a 12 meses",3,IF($B$8="Niños de 1 a 5 años",2)),0),0)</f>
        <v>0</v>
      </c>
      <c r="I14" s="7"/>
      <c r="J14" s="9">
        <f t="shared" si="2"/>
        <v>0</v>
      </c>
      <c r="K14" s="6"/>
      <c r="L14" s="8">
        <f>IFERROR(VLOOKUP(K14,Listas!$Q$4:$S$11,IF($B$8="Niños de 6 a 12 meses",3,IF($B$8="Niños de 1 a 5 años",2)),0),0)</f>
        <v>0</v>
      </c>
      <c r="M14" s="7"/>
      <c r="N14" s="9">
        <f t="shared" si="3"/>
        <v>0</v>
      </c>
      <c r="O14" s="6"/>
      <c r="P14" s="8">
        <f>IFERROR(VLOOKUP(O14,Listas!$Q$4:$S$11,IF($B$8="Niños de 6 a 12 meses",3,IF($B$8="Niños de 1 a 5 años",2)),0),0)</f>
        <v>0</v>
      </c>
      <c r="Q14" s="7"/>
      <c r="R14" s="9">
        <f t="shared" si="4"/>
        <v>0</v>
      </c>
      <c r="S14" s="6"/>
      <c r="T14" s="8">
        <f>IFERROR(VLOOKUP(S14,Listas!$Q$4:$S$11,IF($B$8="Niños de 6 a 12 meses",3,IF($B$8="Niños de 1 a 5 años",2)),0),0)</f>
        <v>0</v>
      </c>
      <c r="U14" s="7"/>
      <c r="V14" s="9">
        <f t="shared" si="5"/>
        <v>0</v>
      </c>
      <c r="W14" s="9">
        <f t="shared" si="6"/>
        <v>0</v>
      </c>
    </row>
    <row r="15" spans="1:23" ht="28.9" customHeight="1" x14ac:dyDescent="0.25">
      <c r="A15" s="20" t="str" cm="1">
        <f t="array" ref="A15">IFERROR(INDEX(Listas!$AB$1:$AB$397,SMALL(Listas!$AD$2:$AD$397,ROW(Listas!AD5)-1)),"")</f>
        <v/>
      </c>
      <c r="B15" s="20" t="str" cm="1">
        <f t="array" ref="B15">IFERROR(INDEX(Listas!$AC$1:$AC$397,SMALL(Listas!$AD$2:$AD$397,ROW(Listas!AD5)-1)),"")</f>
        <v/>
      </c>
      <c r="C15" s="6"/>
      <c r="D15" s="8">
        <f>IFERROR(VLOOKUP(C15,Listas!$Q$4:$S$11,IF($B$8="Niños de 6 a 12 meses",3,IF($B$8="Niños de 1 a 5 años",2)),0),0)</f>
        <v>0</v>
      </c>
      <c r="E15" s="7"/>
      <c r="F15" s="9">
        <f t="shared" si="1"/>
        <v>0</v>
      </c>
      <c r="G15" s="6"/>
      <c r="H15" s="8">
        <f>IFERROR(VLOOKUP(G15,Listas!$Q$4:$S$11,IF($B$8="Niños de 6 a 12 meses",3,IF($B$8="Niños de 1 a 5 años",2)),0),0)</f>
        <v>0</v>
      </c>
      <c r="I15" s="7"/>
      <c r="J15" s="9">
        <f t="shared" si="2"/>
        <v>0</v>
      </c>
      <c r="K15" s="6"/>
      <c r="L15" s="8">
        <f>IFERROR(VLOOKUP(K15,Listas!$Q$4:$S$11,IF($B$8="Niños de 6 a 12 meses",3,IF($B$8="Niños de 1 a 5 años",2)),0),0)</f>
        <v>0</v>
      </c>
      <c r="M15" s="7"/>
      <c r="N15" s="9">
        <f t="shared" si="3"/>
        <v>0</v>
      </c>
      <c r="O15" s="6"/>
      <c r="P15" s="8">
        <f>IFERROR(VLOOKUP(O15,Listas!$Q$4:$S$11,IF($B$8="Niños de 6 a 12 meses",3,IF($B$8="Niños de 1 a 5 años",2)),0),0)</f>
        <v>0</v>
      </c>
      <c r="Q15" s="7"/>
      <c r="R15" s="9">
        <f t="shared" si="4"/>
        <v>0</v>
      </c>
      <c r="S15" s="6"/>
      <c r="T15" s="8">
        <f>IFERROR(VLOOKUP(S15,Listas!$Q$4:$S$11,IF($B$8="Niños de 6 a 12 meses",3,IF($B$8="Niños de 1 a 5 años",2)),0),0)</f>
        <v>0</v>
      </c>
      <c r="U15" s="7"/>
      <c r="V15" s="9">
        <f t="shared" si="5"/>
        <v>0</v>
      </c>
      <c r="W15" s="9">
        <f t="shared" si="6"/>
        <v>0</v>
      </c>
    </row>
    <row r="16" spans="1:23" ht="28.9" customHeight="1" x14ac:dyDescent="0.25">
      <c r="A16" s="20" t="str" cm="1">
        <f t="array" ref="A16">IFERROR(INDEX(Listas!$AB$1:$AB$397,SMALL(Listas!$AD$2:$AD$397,ROW(Listas!AD6)-1)),"")</f>
        <v/>
      </c>
      <c r="B16" s="20" t="str" cm="1">
        <f t="array" ref="B16">IFERROR(INDEX(Listas!$AC$1:$AC$397,SMALL(Listas!$AD$2:$AD$397,ROW(Listas!AD6)-1)),"")</f>
        <v/>
      </c>
      <c r="C16" s="6"/>
      <c r="D16" s="8">
        <f>IFERROR(VLOOKUP(C16,Listas!$Q$4:$S$11,IF($B$8="Niños de 6 a 12 meses",3,IF($B$8="Niños de 1 a 5 años",2)),0),0)</f>
        <v>0</v>
      </c>
      <c r="E16" s="7"/>
      <c r="F16" s="9">
        <f t="shared" si="1"/>
        <v>0</v>
      </c>
      <c r="G16" s="6"/>
      <c r="H16" s="8">
        <f>IFERROR(VLOOKUP(G16,Listas!$Q$4:$S$11,IF($B$8="Niños de 6 a 12 meses",3,IF($B$8="Niños de 1 a 5 años",2)),0),0)</f>
        <v>0</v>
      </c>
      <c r="I16" s="7"/>
      <c r="J16" s="9">
        <f t="shared" si="2"/>
        <v>0</v>
      </c>
      <c r="K16" s="6"/>
      <c r="L16" s="8">
        <f>IFERROR(VLOOKUP(K16,Listas!$Q$4:$S$11,IF($B$8="Niños de 6 a 12 meses",3,IF($B$8="Niños de 1 a 5 años",2)),0),0)</f>
        <v>0</v>
      </c>
      <c r="M16" s="7"/>
      <c r="N16" s="9">
        <f t="shared" si="3"/>
        <v>0</v>
      </c>
      <c r="O16" s="6"/>
      <c r="P16" s="8">
        <f>IFERROR(VLOOKUP(O16,Listas!$Q$4:$S$11,IF($B$8="Niños de 6 a 12 meses",3,IF($B$8="Niños de 1 a 5 años",2)),0),0)</f>
        <v>0</v>
      </c>
      <c r="Q16" s="7"/>
      <c r="R16" s="9">
        <f t="shared" si="4"/>
        <v>0</v>
      </c>
      <c r="S16" s="6"/>
      <c r="T16" s="8">
        <f>IFERROR(VLOOKUP(S16,Listas!$Q$4:$S$11,IF($B$8="Niños de 6 a 12 meses",3,IF($B$8="Niños de 1 a 5 años",2)),0),0)</f>
        <v>0</v>
      </c>
      <c r="U16" s="7"/>
      <c r="V16" s="9">
        <f t="shared" si="5"/>
        <v>0</v>
      </c>
      <c r="W16" s="9">
        <f t="shared" si="6"/>
        <v>0</v>
      </c>
    </row>
    <row r="17" spans="1:23" ht="28.9" customHeight="1" x14ac:dyDescent="0.25">
      <c r="A17" s="20" t="str" cm="1">
        <f t="array" ref="A17">IFERROR(INDEX(Listas!$AB$1:$AB$397,SMALL(Listas!$AD$2:$AD$397,ROW(Listas!AD7)-1)),"")</f>
        <v/>
      </c>
      <c r="B17" s="20" t="str" cm="1">
        <f t="array" ref="B17">IFERROR(INDEX(Listas!$AC$1:$AC$397,SMALL(Listas!$AD$2:$AD$397,ROW(Listas!AD7)-1)),"")</f>
        <v/>
      </c>
      <c r="C17" s="6"/>
      <c r="D17" s="8">
        <f>IFERROR(VLOOKUP(C17,Listas!$Q$4:$S$11,IF($B$8="Niños de 6 a 12 meses",3,IF($B$8="Niños de 1 a 5 años",2)),0),0)</f>
        <v>0</v>
      </c>
      <c r="E17" s="7"/>
      <c r="F17" s="9">
        <f t="shared" si="1"/>
        <v>0</v>
      </c>
      <c r="G17" s="6"/>
      <c r="H17" s="8">
        <f>IFERROR(VLOOKUP(G17,Listas!$Q$4:$S$11,IF($B$8="Niños de 6 a 12 meses",3,IF($B$8="Niños de 1 a 5 años",2)),0),0)</f>
        <v>0</v>
      </c>
      <c r="I17" s="7"/>
      <c r="J17" s="9">
        <f t="shared" si="2"/>
        <v>0</v>
      </c>
      <c r="K17" s="6"/>
      <c r="L17" s="8">
        <f>IFERROR(VLOOKUP(K17,Listas!$Q$4:$S$11,IF($B$8="Niños de 6 a 12 meses",3,IF($B$8="Niños de 1 a 5 años",2)),0),0)</f>
        <v>0</v>
      </c>
      <c r="M17" s="7"/>
      <c r="N17" s="9">
        <f t="shared" si="3"/>
        <v>0</v>
      </c>
      <c r="O17" s="6"/>
      <c r="P17" s="8">
        <f>IFERROR(VLOOKUP(O17,Listas!$Q$4:$S$11,IF($B$8="Niños de 6 a 12 meses",3,IF($B$8="Niños de 1 a 5 años",2)),0),0)</f>
        <v>0</v>
      </c>
      <c r="Q17" s="7"/>
      <c r="R17" s="9">
        <f t="shared" si="4"/>
        <v>0</v>
      </c>
      <c r="S17" s="6"/>
      <c r="T17" s="8">
        <f>IFERROR(VLOOKUP(S17,Listas!$Q$4:$S$11,IF($B$8="Niños de 6 a 12 meses",3,IF($B$8="Niños de 1 a 5 años",2)),0),0)</f>
        <v>0</v>
      </c>
      <c r="U17" s="7"/>
      <c r="V17" s="9">
        <f t="shared" si="5"/>
        <v>0</v>
      </c>
      <c r="W17" s="9">
        <f t="shared" si="6"/>
        <v>0</v>
      </c>
    </row>
    <row r="18" spans="1:23" ht="28.9" customHeight="1" x14ac:dyDescent="0.25">
      <c r="A18" s="20" t="str" cm="1">
        <f t="array" ref="A18">IFERROR(INDEX(Listas!$AB$1:$AB$397,SMALL(Listas!$AD$2:$AD$397,ROW(Listas!AD8)-1)),"")</f>
        <v/>
      </c>
      <c r="B18" s="20" t="str" cm="1">
        <f t="array" ref="B18">IFERROR(INDEX(Listas!$AC$1:$AC$397,SMALL(Listas!$AD$2:$AD$397,ROW(Listas!AD8)-1)),"")</f>
        <v/>
      </c>
      <c r="C18" s="6"/>
      <c r="D18" s="8">
        <f>IFERROR(VLOOKUP(C18,Listas!$Q$4:$S$11,IF($B$8="Niños de 6 a 12 meses",3,IF($B$8="Niños de 1 a 5 años",2)),0),0)</f>
        <v>0</v>
      </c>
      <c r="E18" s="7"/>
      <c r="F18" s="9">
        <f t="shared" si="1"/>
        <v>0</v>
      </c>
      <c r="G18" s="6"/>
      <c r="H18" s="8">
        <f>IFERROR(VLOOKUP(G18,Listas!$Q$4:$S$11,IF($B$8="Niños de 6 a 12 meses",3,IF($B$8="Niños de 1 a 5 años",2)),0),0)</f>
        <v>0</v>
      </c>
      <c r="I18" s="7"/>
      <c r="J18" s="9">
        <f t="shared" si="2"/>
        <v>0</v>
      </c>
      <c r="K18" s="6"/>
      <c r="L18" s="8">
        <f>IFERROR(VLOOKUP(K18,Listas!$Q$4:$S$11,IF($B$8="Niños de 6 a 12 meses",3,IF($B$8="Niños de 1 a 5 años",2)),0),0)</f>
        <v>0</v>
      </c>
      <c r="M18" s="7"/>
      <c r="N18" s="9">
        <f t="shared" si="3"/>
        <v>0</v>
      </c>
      <c r="O18" s="6"/>
      <c r="P18" s="8">
        <f>IFERROR(VLOOKUP(O18,Listas!$Q$4:$S$11,IF($B$8="Niños de 6 a 12 meses",3,IF($B$8="Niños de 1 a 5 años",2)),0),0)</f>
        <v>0</v>
      </c>
      <c r="Q18" s="7"/>
      <c r="R18" s="9">
        <f t="shared" si="4"/>
        <v>0</v>
      </c>
      <c r="S18" s="6"/>
      <c r="T18" s="8">
        <f>IFERROR(VLOOKUP(S18,Listas!$Q$4:$S$11,IF($B$8="Niños de 6 a 12 meses",3,IF($B$8="Niños de 1 a 5 años",2)),0),0)</f>
        <v>0</v>
      </c>
      <c r="U18" s="7"/>
      <c r="V18" s="9">
        <f t="shared" si="5"/>
        <v>0</v>
      </c>
      <c r="W18" s="9">
        <f t="shared" si="6"/>
        <v>0</v>
      </c>
    </row>
    <row r="19" spans="1:23" ht="28.9" customHeight="1" x14ac:dyDescent="0.25">
      <c r="A19" s="20" t="str" cm="1">
        <f t="array" ref="A19">IFERROR(INDEX(Listas!$AB$1:$AB$397,SMALL(Listas!$AD$2:$AD$397,ROW(Listas!AD9)-1)),"")</f>
        <v/>
      </c>
      <c r="B19" s="20" t="str" cm="1">
        <f t="array" ref="B19">IFERROR(INDEX(Listas!$AC$1:$AC$397,SMALL(Listas!$AD$2:$AD$397,ROW(Listas!AD9)-1)),"")</f>
        <v/>
      </c>
      <c r="C19" s="6"/>
      <c r="D19" s="8">
        <f>IFERROR(VLOOKUP(C19,Listas!$Q$4:$S$11,IF($B$8="Niños de 6 a 12 meses",3,IF($B$8="Niños de 1 a 5 años",2)),0),0)</f>
        <v>0</v>
      </c>
      <c r="E19" s="7"/>
      <c r="F19" s="9">
        <f t="shared" si="1"/>
        <v>0</v>
      </c>
      <c r="G19" s="6"/>
      <c r="H19" s="8">
        <f>IFERROR(VLOOKUP(G19,Listas!$Q$4:$S$11,IF($B$8="Niños de 6 a 12 meses",3,IF($B$8="Niños de 1 a 5 años",2)),0),0)</f>
        <v>0</v>
      </c>
      <c r="I19" s="7"/>
      <c r="J19" s="9">
        <f t="shared" si="2"/>
        <v>0</v>
      </c>
      <c r="K19" s="6"/>
      <c r="L19" s="8">
        <f>IFERROR(VLOOKUP(K19,Listas!$Q$4:$S$11,IF($B$8="Niños de 6 a 12 meses",3,IF($B$8="Niños de 1 a 5 años",2)),0),0)</f>
        <v>0</v>
      </c>
      <c r="M19" s="7"/>
      <c r="N19" s="9">
        <f t="shared" si="3"/>
        <v>0</v>
      </c>
      <c r="O19" s="6"/>
      <c r="P19" s="8">
        <f>IFERROR(VLOOKUP(O19,Listas!$Q$4:$S$11,IF($B$8="Niños de 6 a 12 meses",3,IF($B$8="Niños de 1 a 5 años",2)),0),0)</f>
        <v>0</v>
      </c>
      <c r="Q19" s="7"/>
      <c r="R19" s="9">
        <f t="shared" si="4"/>
        <v>0</v>
      </c>
      <c r="S19" s="6"/>
      <c r="T19" s="8">
        <f>IFERROR(VLOOKUP(S19,Listas!$Q$4:$S$11,IF($B$8="Niños de 6 a 12 meses",3,IF($B$8="Niños de 1 a 5 años",2)),0),0)</f>
        <v>0</v>
      </c>
      <c r="U19" s="7"/>
      <c r="V19" s="9">
        <f t="shared" si="5"/>
        <v>0</v>
      </c>
      <c r="W19" s="9">
        <f t="shared" si="6"/>
        <v>0</v>
      </c>
    </row>
    <row r="20" spans="1:23" ht="28.9" customHeight="1" x14ac:dyDescent="0.25">
      <c r="A20" s="20" t="str" cm="1">
        <f t="array" ref="A20">IFERROR(INDEX(Listas!$AB$1:$AB$397,SMALL(Listas!$AD$2:$AD$397,ROW(Listas!AD10)-1)),"")</f>
        <v/>
      </c>
      <c r="B20" s="20" t="str" cm="1">
        <f t="array" ref="B20">IFERROR(INDEX(Listas!$AC$1:$AC$397,SMALL(Listas!$AD$2:$AD$397,ROW(Listas!AD10)-1)),"")</f>
        <v/>
      </c>
      <c r="C20" s="6"/>
      <c r="D20" s="8">
        <f>IFERROR(VLOOKUP(C20,Listas!$Q$4:$S$11,IF($B$8="Niños de 6 a 12 meses",3,IF($B$8="Niños de 1 a 5 años",2)),0),0)</f>
        <v>0</v>
      </c>
      <c r="E20" s="7"/>
      <c r="F20" s="9">
        <f t="shared" si="1"/>
        <v>0</v>
      </c>
      <c r="G20" s="6"/>
      <c r="H20" s="8">
        <f>IFERROR(VLOOKUP(G20,Listas!$Q$4:$S$11,IF($B$8="Niños de 6 a 12 meses",3,IF($B$8="Niños de 1 a 5 años",2)),0),0)</f>
        <v>0</v>
      </c>
      <c r="I20" s="7"/>
      <c r="J20" s="9">
        <f t="shared" si="2"/>
        <v>0</v>
      </c>
      <c r="K20" s="6"/>
      <c r="L20" s="8">
        <f>IFERROR(VLOOKUP(K20,Listas!$Q$4:$S$11,IF($B$8="Niños de 6 a 12 meses",3,IF($B$8="Niños de 1 a 5 años",2)),0),0)</f>
        <v>0</v>
      </c>
      <c r="M20" s="7"/>
      <c r="N20" s="9">
        <f t="shared" si="3"/>
        <v>0</v>
      </c>
      <c r="O20" s="6"/>
      <c r="P20" s="8">
        <f>IFERROR(VLOOKUP(O20,Listas!$Q$4:$S$11,IF($B$8="Niños de 6 a 12 meses",3,IF($B$8="Niños de 1 a 5 años",2)),0),0)</f>
        <v>0</v>
      </c>
      <c r="Q20" s="7"/>
      <c r="R20" s="9">
        <f t="shared" si="4"/>
        <v>0</v>
      </c>
      <c r="S20" s="6"/>
      <c r="T20" s="8">
        <f>IFERROR(VLOOKUP(S20,Listas!$Q$4:$S$11,IF($B$8="Niños de 6 a 12 meses",3,IF($B$8="Niños de 1 a 5 años",2)),0),0)</f>
        <v>0</v>
      </c>
      <c r="U20" s="7"/>
      <c r="V20" s="9">
        <f t="shared" si="5"/>
        <v>0</v>
      </c>
      <c r="W20" s="9">
        <f t="shared" si="6"/>
        <v>0</v>
      </c>
    </row>
    <row r="21" spans="1:23" ht="28.9" customHeight="1" x14ac:dyDescent="0.25">
      <c r="A21" s="20" t="str" cm="1">
        <f t="array" ref="A21">IFERROR(INDEX(Listas!$AB$1:$AB$397,SMALL(Listas!$AD$2:$AD$397,ROW(Listas!AD11)-1)),"")</f>
        <v/>
      </c>
      <c r="B21" s="20" t="str" cm="1">
        <f t="array" ref="B21">IFERROR(INDEX(Listas!$AC$1:$AC$397,SMALL(Listas!$AD$2:$AD$397,ROW(Listas!AD11)-1)),"")</f>
        <v/>
      </c>
      <c r="C21" s="6"/>
      <c r="D21" s="8">
        <f>IFERROR(VLOOKUP(C21,Listas!$Q$4:$S$11,IF($B$8="Niños de 6 a 12 meses",3,IF($B$8="Niños de 1 a 5 años",2)),0),0)</f>
        <v>0</v>
      </c>
      <c r="E21" s="7"/>
      <c r="F21" s="9">
        <f t="shared" si="1"/>
        <v>0</v>
      </c>
      <c r="G21" s="6"/>
      <c r="H21" s="8">
        <f>IFERROR(VLOOKUP(G21,Listas!$Q$4:$S$11,IF($B$8="Niños de 6 a 12 meses",3,IF($B$8="Niños de 1 a 5 años",2)),0),0)</f>
        <v>0</v>
      </c>
      <c r="I21" s="7"/>
      <c r="J21" s="9">
        <f t="shared" si="2"/>
        <v>0</v>
      </c>
      <c r="K21" s="6"/>
      <c r="L21" s="8">
        <f>IFERROR(VLOOKUP(K21,Listas!$Q$4:$S$11,IF($B$8="Niños de 6 a 12 meses",3,IF($B$8="Niños de 1 a 5 años",2)),0),0)</f>
        <v>0</v>
      </c>
      <c r="M21" s="7"/>
      <c r="N21" s="9">
        <f t="shared" si="3"/>
        <v>0</v>
      </c>
      <c r="O21" s="6"/>
      <c r="P21" s="8">
        <f>IFERROR(VLOOKUP(O21,Listas!$Q$4:$S$11,IF($B$8="Niños de 6 a 12 meses",3,IF($B$8="Niños de 1 a 5 años",2)),0),0)</f>
        <v>0</v>
      </c>
      <c r="Q21" s="7"/>
      <c r="R21" s="9">
        <f t="shared" si="4"/>
        <v>0</v>
      </c>
      <c r="S21" s="6"/>
      <c r="T21" s="8">
        <f>IFERROR(VLOOKUP(S21,Listas!$Q$4:$S$11,IF($B$8="Niños de 6 a 12 meses",3,IF($B$8="Niños de 1 a 5 años",2)),0),0)</f>
        <v>0</v>
      </c>
      <c r="U21" s="7"/>
      <c r="V21" s="9">
        <f t="shared" si="5"/>
        <v>0</v>
      </c>
      <c r="W21" s="9">
        <f t="shared" si="6"/>
        <v>0</v>
      </c>
    </row>
    <row r="22" spans="1:23" ht="28.9" customHeight="1" x14ac:dyDescent="0.25">
      <c r="A22" s="20" t="str" cm="1">
        <f t="array" ref="A22">IFERROR(INDEX(Listas!$AB$1:$AB$397,SMALL(Listas!$AD$2:$AD$397,ROW(Listas!AD12)-1)),"")</f>
        <v/>
      </c>
      <c r="B22" s="20" t="str" cm="1">
        <f t="array" ref="B22">IFERROR(INDEX(Listas!$AC$1:$AC$397,SMALL(Listas!$AD$2:$AD$397,ROW(Listas!AD12)-1)),"")</f>
        <v/>
      </c>
      <c r="C22" s="6"/>
      <c r="D22" s="8">
        <f>IFERROR(VLOOKUP(C22,Listas!$Q$4:$S$11,IF($B$8="Niños de 6 a 12 meses",3,IF($B$8="Niños de 1 a 5 años",2)),0),0)</f>
        <v>0</v>
      </c>
      <c r="E22" s="7"/>
      <c r="F22" s="9">
        <f t="shared" si="1"/>
        <v>0</v>
      </c>
      <c r="G22" s="6"/>
      <c r="H22" s="8">
        <f>IFERROR(VLOOKUP(G22,Listas!$Q$4:$S$11,IF($B$8="Niños de 6 a 12 meses",3,IF($B$8="Niños de 1 a 5 años",2)),0),0)</f>
        <v>0</v>
      </c>
      <c r="I22" s="7"/>
      <c r="J22" s="9">
        <f t="shared" si="2"/>
        <v>0</v>
      </c>
      <c r="K22" s="6"/>
      <c r="L22" s="8">
        <f>IFERROR(VLOOKUP(K22,Listas!$Q$4:$S$11,IF($B$8="Niños de 6 a 12 meses",3,IF($B$8="Niños de 1 a 5 años",2)),0),0)</f>
        <v>0</v>
      </c>
      <c r="M22" s="7"/>
      <c r="N22" s="9">
        <f t="shared" si="3"/>
        <v>0</v>
      </c>
      <c r="O22" s="6"/>
      <c r="P22" s="8">
        <f>IFERROR(VLOOKUP(O22,Listas!$Q$4:$S$11,IF($B$8="Niños de 6 a 12 meses",3,IF($B$8="Niños de 1 a 5 años",2)),0),0)</f>
        <v>0</v>
      </c>
      <c r="Q22" s="7"/>
      <c r="R22" s="9">
        <f t="shared" si="4"/>
        <v>0</v>
      </c>
      <c r="S22" s="6"/>
      <c r="T22" s="8">
        <f>IFERROR(VLOOKUP(S22,Listas!$Q$4:$S$11,IF($B$8="Niños de 6 a 12 meses",3,IF($B$8="Niños de 1 a 5 años",2)),0),0)</f>
        <v>0</v>
      </c>
      <c r="U22" s="7"/>
      <c r="V22" s="9">
        <f t="shared" si="5"/>
        <v>0</v>
      </c>
      <c r="W22" s="9">
        <f t="shared" si="6"/>
        <v>0</v>
      </c>
    </row>
    <row r="23" spans="1:23" ht="28.9" customHeight="1" x14ac:dyDescent="0.25">
      <c r="A23" s="20" t="str" cm="1">
        <f t="array" ref="A23">IFERROR(INDEX(Listas!$AB$1:$AB$397,SMALL(Listas!$AD$2:$AD$397,ROW(Listas!AD13)-1)),"")</f>
        <v/>
      </c>
      <c r="B23" s="20" t="str" cm="1">
        <f t="array" ref="B23">IFERROR(INDEX(Listas!$AC$1:$AC$397,SMALL(Listas!$AD$2:$AD$397,ROW(Listas!AD13)-1)),"")</f>
        <v/>
      </c>
      <c r="C23" s="6"/>
      <c r="D23" s="8">
        <f>IFERROR(VLOOKUP(C23,Listas!$Q$4:$S$11,IF($B$8="Niños de 6 a 12 meses",3,IF($B$8="Niños de 1 a 5 años",2)),0),0)</f>
        <v>0</v>
      </c>
      <c r="E23" s="7"/>
      <c r="F23" s="9">
        <f t="shared" si="1"/>
        <v>0</v>
      </c>
      <c r="G23" s="6"/>
      <c r="H23" s="8">
        <f>IFERROR(VLOOKUP(G23,Listas!$Q$4:$S$11,IF($B$8="Niños de 6 a 12 meses",3,IF($B$8="Niños de 1 a 5 años",2)),0),0)</f>
        <v>0</v>
      </c>
      <c r="I23" s="7"/>
      <c r="J23" s="9">
        <f t="shared" si="2"/>
        <v>0</v>
      </c>
      <c r="K23" s="6"/>
      <c r="L23" s="8">
        <f>IFERROR(VLOOKUP(K23,Listas!$Q$4:$S$11,IF($B$8="Niños de 6 a 12 meses",3,IF($B$8="Niños de 1 a 5 años",2)),0),0)</f>
        <v>0</v>
      </c>
      <c r="M23" s="7"/>
      <c r="N23" s="9">
        <f t="shared" si="3"/>
        <v>0</v>
      </c>
      <c r="O23" s="6"/>
      <c r="P23" s="8">
        <f>IFERROR(VLOOKUP(O23,Listas!$Q$4:$S$11,IF($B$8="Niños de 6 a 12 meses",3,IF($B$8="Niños de 1 a 5 años",2)),0),0)</f>
        <v>0</v>
      </c>
      <c r="Q23" s="7"/>
      <c r="R23" s="9">
        <f t="shared" si="4"/>
        <v>0</v>
      </c>
      <c r="S23" s="6"/>
      <c r="T23" s="8">
        <f>IFERROR(VLOOKUP(S23,Listas!$Q$4:$S$11,IF($B$8="Niños de 6 a 12 meses",3,IF($B$8="Niños de 1 a 5 años",2)),0),0)</f>
        <v>0</v>
      </c>
      <c r="U23" s="7"/>
      <c r="V23" s="9">
        <f t="shared" si="5"/>
        <v>0</v>
      </c>
      <c r="W23" s="9">
        <f t="shared" si="6"/>
        <v>0</v>
      </c>
    </row>
    <row r="24" spans="1:23" ht="28.9" customHeight="1" x14ac:dyDescent="0.25">
      <c r="A24" s="20" t="str" cm="1">
        <f t="array" ref="A24">IFERROR(INDEX(Listas!$AB$1:$AB$397,SMALL(Listas!$AD$2:$AD$397,ROW(Listas!AD14)-1)),"")</f>
        <v/>
      </c>
      <c r="B24" s="20" t="str" cm="1">
        <f t="array" ref="B24">IFERROR(INDEX(Listas!$AC$1:$AC$397,SMALL(Listas!$AD$2:$AD$397,ROW(Listas!AD14)-1)),"")</f>
        <v/>
      </c>
      <c r="C24" s="6"/>
      <c r="D24" s="8">
        <f>IFERROR(VLOOKUP(C24,Listas!$Q$4:$S$11,IF($B$8="Niños de 6 a 12 meses",3,IF($B$8="Niños de 1 a 5 años",2)),0),0)</f>
        <v>0</v>
      </c>
      <c r="E24" s="7"/>
      <c r="F24" s="9">
        <f t="shared" si="1"/>
        <v>0</v>
      </c>
      <c r="G24" s="6"/>
      <c r="H24" s="8">
        <f>IFERROR(VLOOKUP(G24,Listas!$Q$4:$S$11,IF($B$8="Niños de 6 a 12 meses",3,IF($B$8="Niños de 1 a 5 años",2)),0),0)</f>
        <v>0</v>
      </c>
      <c r="I24" s="7"/>
      <c r="J24" s="9">
        <f t="shared" si="2"/>
        <v>0</v>
      </c>
      <c r="K24" s="6"/>
      <c r="L24" s="8">
        <f>IFERROR(VLOOKUP(K24,Listas!$Q$4:$S$11,IF($B$8="Niños de 6 a 12 meses",3,IF($B$8="Niños de 1 a 5 años",2)),0),0)</f>
        <v>0</v>
      </c>
      <c r="M24" s="7"/>
      <c r="N24" s="9">
        <f t="shared" si="3"/>
        <v>0</v>
      </c>
      <c r="O24" s="6"/>
      <c r="P24" s="8">
        <f>IFERROR(VLOOKUP(O24,Listas!$Q$4:$S$11,IF($B$8="Niños de 6 a 12 meses",3,IF($B$8="Niños de 1 a 5 años",2)),0),0)</f>
        <v>0</v>
      </c>
      <c r="Q24" s="7"/>
      <c r="R24" s="9">
        <f t="shared" si="4"/>
        <v>0</v>
      </c>
      <c r="S24" s="6"/>
      <c r="T24" s="8">
        <f>IFERROR(VLOOKUP(S24,Listas!$Q$4:$S$11,IF($B$8="Niños de 6 a 12 meses",3,IF($B$8="Niños de 1 a 5 años",2)),0),0)</f>
        <v>0</v>
      </c>
      <c r="U24" s="7"/>
      <c r="V24" s="9">
        <f t="shared" si="5"/>
        <v>0</v>
      </c>
      <c r="W24" s="9">
        <f t="shared" si="6"/>
        <v>0</v>
      </c>
    </row>
    <row r="25" spans="1:23" ht="28.9" customHeight="1" x14ac:dyDescent="0.25">
      <c r="A25" s="20" t="str" cm="1">
        <f t="array" ref="A25">IFERROR(INDEX(Listas!$AB$1:$AB$397,SMALL(Listas!$AD$2:$AD$397,ROW(Listas!AD15)-1)),"")</f>
        <v/>
      </c>
      <c r="B25" s="20" t="str" cm="1">
        <f t="array" ref="B25">IFERROR(INDEX(Listas!$AC$1:$AC$397,SMALL(Listas!$AD$2:$AD$397,ROW(Listas!AD15)-1)),"")</f>
        <v/>
      </c>
      <c r="C25" s="6"/>
      <c r="D25" s="8">
        <f>IFERROR(VLOOKUP(C25,Listas!$Q$4:$S$11,IF($B$8="Niños de 6 a 12 meses",3,IF($B$8="Niños de 1 a 5 años",2)),0),0)</f>
        <v>0</v>
      </c>
      <c r="E25" s="7"/>
      <c r="F25" s="9">
        <f t="shared" si="1"/>
        <v>0</v>
      </c>
      <c r="G25" s="6"/>
      <c r="H25" s="8">
        <f>IFERROR(VLOOKUP(G25,Listas!$Q$4:$S$11,IF($B$8="Niños de 6 a 12 meses",3,IF($B$8="Niños de 1 a 5 años",2)),0),0)</f>
        <v>0</v>
      </c>
      <c r="I25" s="7"/>
      <c r="J25" s="9">
        <f t="shared" si="2"/>
        <v>0</v>
      </c>
      <c r="K25" s="6"/>
      <c r="L25" s="8">
        <f>IFERROR(VLOOKUP(K25,Listas!$Q$4:$S$11,IF($B$8="Niños de 6 a 12 meses",3,IF($B$8="Niños de 1 a 5 años",2)),0),0)</f>
        <v>0</v>
      </c>
      <c r="M25" s="7"/>
      <c r="N25" s="9">
        <f t="shared" si="3"/>
        <v>0</v>
      </c>
      <c r="O25" s="6"/>
      <c r="P25" s="8">
        <f>IFERROR(VLOOKUP(O25,Listas!$Q$4:$S$11,IF($B$8="Niños de 6 a 12 meses",3,IF($B$8="Niños de 1 a 5 años",2)),0),0)</f>
        <v>0</v>
      </c>
      <c r="Q25" s="7"/>
      <c r="R25" s="9">
        <f t="shared" si="4"/>
        <v>0</v>
      </c>
      <c r="S25" s="6"/>
      <c r="T25" s="8">
        <f>IFERROR(VLOOKUP(S25,Listas!$Q$4:$S$11,IF($B$8="Niños de 6 a 12 meses",3,IF($B$8="Niños de 1 a 5 años",2)),0),0)</f>
        <v>0</v>
      </c>
      <c r="U25" s="7"/>
      <c r="V25" s="9">
        <f t="shared" si="5"/>
        <v>0</v>
      </c>
      <c r="W25" s="9">
        <f t="shared" si="6"/>
        <v>0</v>
      </c>
    </row>
    <row r="26" spans="1:23" ht="28.9" customHeight="1" x14ac:dyDescent="0.25">
      <c r="A26" s="20" t="str" cm="1">
        <f t="array" ref="A26">IFERROR(INDEX(Listas!$AB$1:$AB$397,SMALL(Listas!$AD$2:$AD$397,ROW(Listas!AD16)-1)),"")</f>
        <v/>
      </c>
      <c r="B26" s="20" t="str" cm="1">
        <f t="array" ref="B26">IFERROR(INDEX(Listas!$AC$1:$AC$397,SMALL(Listas!$AD$2:$AD$397,ROW(Listas!AD16)-1)),"")</f>
        <v/>
      </c>
      <c r="C26" s="6"/>
      <c r="D26" s="8">
        <f>IFERROR(VLOOKUP(C26,Listas!$Q$4:$S$11,IF($B$8="Niños de 6 a 12 meses",3,IF($B$8="Niños de 1 a 5 años",2)),0),0)</f>
        <v>0</v>
      </c>
      <c r="E26" s="7"/>
      <c r="F26" s="9">
        <f t="shared" si="1"/>
        <v>0</v>
      </c>
      <c r="G26" s="6"/>
      <c r="H26" s="8">
        <f>IFERROR(VLOOKUP(G26,Listas!$Q$4:$S$11,IF($B$8="Niños de 6 a 12 meses",3,IF($B$8="Niños de 1 a 5 años",2)),0),0)</f>
        <v>0</v>
      </c>
      <c r="I26" s="7"/>
      <c r="J26" s="9">
        <f t="shared" si="2"/>
        <v>0</v>
      </c>
      <c r="K26" s="6"/>
      <c r="L26" s="8">
        <f>IFERROR(VLOOKUP(K26,Listas!$Q$4:$S$11,IF($B$8="Niños de 6 a 12 meses",3,IF($B$8="Niños de 1 a 5 años",2)),0),0)</f>
        <v>0</v>
      </c>
      <c r="M26" s="7"/>
      <c r="N26" s="9">
        <f t="shared" si="3"/>
        <v>0</v>
      </c>
      <c r="O26" s="6"/>
      <c r="P26" s="8">
        <f>IFERROR(VLOOKUP(O26,Listas!$Q$4:$S$11,IF($B$8="Niños de 6 a 12 meses",3,IF($B$8="Niños de 1 a 5 años",2)),0),0)</f>
        <v>0</v>
      </c>
      <c r="Q26" s="7"/>
      <c r="R26" s="9">
        <f t="shared" si="4"/>
        <v>0</v>
      </c>
      <c r="S26" s="6"/>
      <c r="T26" s="8">
        <f>IFERROR(VLOOKUP(S26,Listas!$Q$4:$S$11,IF($B$8="Niños de 6 a 12 meses",3,IF($B$8="Niños de 1 a 5 años",2)),0),0)</f>
        <v>0</v>
      </c>
      <c r="U26" s="7"/>
      <c r="V26" s="9">
        <f t="shared" si="5"/>
        <v>0</v>
      </c>
      <c r="W26" s="9">
        <f t="shared" si="6"/>
        <v>0</v>
      </c>
    </row>
    <row r="27" spans="1:23" ht="28.9" customHeight="1" x14ac:dyDescent="0.25">
      <c r="A27" s="20" t="str" cm="1">
        <f t="array" ref="A27">IFERROR(INDEX(Listas!$AB$1:$AB$397,SMALL(Listas!$AD$2:$AD$397,ROW(Listas!AD17)-1)),"")</f>
        <v/>
      </c>
      <c r="B27" s="20" t="str" cm="1">
        <f t="array" ref="B27">IFERROR(INDEX(Listas!$AC$1:$AC$397,SMALL(Listas!$AD$2:$AD$397,ROW(Listas!AD17)-1)),"")</f>
        <v/>
      </c>
      <c r="C27" s="6"/>
      <c r="D27" s="8">
        <f>IFERROR(VLOOKUP(C27,Listas!$Q$4:$S$11,IF($B$8="Niños de 6 a 12 meses",3,IF($B$8="Niños de 1 a 5 años",2)),0),0)</f>
        <v>0</v>
      </c>
      <c r="E27" s="7"/>
      <c r="F27" s="9">
        <f t="shared" si="1"/>
        <v>0</v>
      </c>
      <c r="G27" s="6"/>
      <c r="H27" s="8">
        <f>IFERROR(VLOOKUP(G27,Listas!$Q$4:$S$11,IF($B$8="Niños de 6 a 12 meses",3,IF($B$8="Niños de 1 a 5 años",2)),0),0)</f>
        <v>0</v>
      </c>
      <c r="I27" s="7"/>
      <c r="J27" s="9">
        <f t="shared" si="2"/>
        <v>0</v>
      </c>
      <c r="K27" s="6"/>
      <c r="L27" s="8">
        <f>IFERROR(VLOOKUP(K27,Listas!$Q$4:$S$11,IF($B$8="Niños de 6 a 12 meses",3,IF($B$8="Niños de 1 a 5 años",2)),0),0)</f>
        <v>0</v>
      </c>
      <c r="M27" s="7"/>
      <c r="N27" s="9">
        <f t="shared" si="3"/>
        <v>0</v>
      </c>
      <c r="O27" s="6"/>
      <c r="P27" s="8">
        <f>IFERROR(VLOOKUP(O27,Listas!$Q$4:$S$11,IF($B$8="Niños de 6 a 12 meses",3,IF($B$8="Niños de 1 a 5 años",2)),0),0)</f>
        <v>0</v>
      </c>
      <c r="Q27" s="7"/>
      <c r="R27" s="9">
        <f t="shared" si="4"/>
        <v>0</v>
      </c>
      <c r="S27" s="6"/>
      <c r="T27" s="8">
        <f>IFERROR(VLOOKUP(S27,Listas!$Q$4:$S$11,IF($B$8="Niños de 6 a 12 meses",3,IF($B$8="Niños de 1 a 5 años",2)),0),0)</f>
        <v>0</v>
      </c>
      <c r="U27" s="7"/>
      <c r="V27" s="9">
        <f t="shared" si="5"/>
        <v>0</v>
      </c>
      <c r="W27" s="9">
        <f t="shared" si="6"/>
        <v>0</v>
      </c>
    </row>
    <row r="28" spans="1:23" ht="28.9" customHeight="1" x14ac:dyDescent="0.25">
      <c r="A28" s="20" t="str" cm="1">
        <f t="array" ref="A28">IFERROR(INDEX(Listas!$AB$1:$AB$397,SMALL(Listas!$AD$2:$AD$397,ROW(Listas!AD18)-1)),"")</f>
        <v/>
      </c>
      <c r="B28" s="20" t="str" cm="1">
        <f t="array" ref="B28">IFERROR(INDEX(Listas!$AC$1:$AC$397,SMALL(Listas!$AD$2:$AD$397,ROW(Listas!AD18)-1)),"")</f>
        <v/>
      </c>
      <c r="C28" s="6"/>
      <c r="D28" s="8">
        <f>IFERROR(VLOOKUP(C28,Listas!$Q$4:$S$11,IF($B$8="Niños de 6 a 12 meses",3,IF($B$8="Niños de 1 a 5 años",2)),0),0)</f>
        <v>0</v>
      </c>
      <c r="E28" s="7"/>
      <c r="F28" s="9">
        <f t="shared" si="1"/>
        <v>0</v>
      </c>
      <c r="G28" s="6"/>
      <c r="H28" s="8">
        <f>IFERROR(VLOOKUP(G28,Listas!$Q$4:$S$11,IF($B$8="Niños de 6 a 12 meses",3,IF($B$8="Niños de 1 a 5 años",2)),0),0)</f>
        <v>0</v>
      </c>
      <c r="I28" s="7"/>
      <c r="J28" s="9">
        <f t="shared" si="2"/>
        <v>0</v>
      </c>
      <c r="K28" s="6"/>
      <c r="L28" s="8">
        <f>IFERROR(VLOOKUP(K28,Listas!$Q$4:$S$11,IF($B$8="Niños de 6 a 12 meses",3,IF($B$8="Niños de 1 a 5 años",2)),0),0)</f>
        <v>0</v>
      </c>
      <c r="M28" s="7"/>
      <c r="N28" s="9">
        <f t="shared" si="3"/>
        <v>0</v>
      </c>
      <c r="O28" s="6"/>
      <c r="P28" s="8">
        <f>IFERROR(VLOOKUP(O28,Listas!$Q$4:$S$11,IF($B$8="Niños de 6 a 12 meses",3,IF($B$8="Niños de 1 a 5 años",2)),0),0)</f>
        <v>0</v>
      </c>
      <c r="Q28" s="7"/>
      <c r="R28" s="9">
        <f t="shared" si="4"/>
        <v>0</v>
      </c>
      <c r="S28" s="6"/>
      <c r="T28" s="8">
        <f>IFERROR(VLOOKUP(S28,Listas!$Q$4:$S$11,IF($B$8="Niños de 6 a 12 meses",3,IF($B$8="Niños de 1 a 5 años",2)),0),0)</f>
        <v>0</v>
      </c>
      <c r="U28" s="7"/>
      <c r="V28" s="9">
        <f t="shared" si="5"/>
        <v>0</v>
      </c>
      <c r="W28" s="9">
        <f t="shared" si="6"/>
        <v>0</v>
      </c>
    </row>
    <row r="29" spans="1:23" ht="28.9" customHeight="1" x14ac:dyDescent="0.25">
      <c r="A29" s="20" t="str" cm="1">
        <f t="array" ref="A29">IFERROR(INDEX(Listas!$AB$1:$AB$397,SMALL(Listas!$AD$2:$AD$397,ROW(Listas!AD19)-1)),"")</f>
        <v/>
      </c>
      <c r="B29" s="20" t="str" cm="1">
        <f t="array" ref="B29">IFERROR(INDEX(Listas!$AC$1:$AC$397,SMALL(Listas!$AD$2:$AD$397,ROW(Listas!AD19)-1)),"")</f>
        <v/>
      </c>
      <c r="C29" s="6"/>
      <c r="D29" s="8">
        <f>IFERROR(VLOOKUP(C29,Listas!$Q$4:$S$11,IF($B$8="Niños de 6 a 12 meses",3,IF($B$8="Niños de 1 a 5 años",2)),0),0)</f>
        <v>0</v>
      </c>
      <c r="E29" s="7"/>
      <c r="F29" s="9">
        <f t="shared" si="1"/>
        <v>0</v>
      </c>
      <c r="G29" s="6"/>
      <c r="H29" s="8">
        <f>IFERROR(VLOOKUP(G29,Listas!$Q$4:$S$11,IF($B$8="Niños de 6 a 12 meses",3,IF($B$8="Niños de 1 a 5 años",2)),0),0)</f>
        <v>0</v>
      </c>
      <c r="I29" s="7"/>
      <c r="J29" s="9">
        <f t="shared" si="2"/>
        <v>0</v>
      </c>
      <c r="K29" s="6"/>
      <c r="L29" s="8">
        <f>IFERROR(VLOOKUP(K29,Listas!$Q$4:$S$11,IF($B$8="Niños de 6 a 12 meses",3,IF($B$8="Niños de 1 a 5 años",2)),0),0)</f>
        <v>0</v>
      </c>
      <c r="M29" s="7"/>
      <c r="N29" s="9">
        <f t="shared" si="3"/>
        <v>0</v>
      </c>
      <c r="O29" s="6"/>
      <c r="P29" s="8">
        <f>IFERROR(VLOOKUP(O29,Listas!$Q$4:$S$11,IF($B$8="Niños de 6 a 12 meses",3,IF($B$8="Niños de 1 a 5 años",2)),0),0)</f>
        <v>0</v>
      </c>
      <c r="Q29" s="7"/>
      <c r="R29" s="9">
        <f t="shared" si="4"/>
        <v>0</v>
      </c>
      <c r="S29" s="6"/>
      <c r="T29" s="8">
        <f>IFERROR(VLOOKUP(S29,Listas!$Q$4:$S$11,IF($B$8="Niños de 6 a 12 meses",3,IF($B$8="Niños de 1 a 5 años",2)),0),0)</f>
        <v>0</v>
      </c>
      <c r="U29" s="7"/>
      <c r="V29" s="9">
        <f t="shared" si="5"/>
        <v>0</v>
      </c>
      <c r="W29" s="9">
        <f t="shared" si="6"/>
        <v>0</v>
      </c>
    </row>
    <row r="30" spans="1:23" ht="28.9" customHeight="1" x14ac:dyDescent="0.25">
      <c r="A30" s="20" t="str" cm="1">
        <f t="array" ref="A30">IFERROR(INDEX(Listas!$AB$1:$AB$397,SMALL(Listas!$AD$2:$AD$397,ROW(Listas!AD20)-1)),"")</f>
        <v/>
      </c>
      <c r="B30" s="20" t="str" cm="1">
        <f t="array" ref="B30">IFERROR(INDEX(Listas!$AC$1:$AC$397,SMALL(Listas!$AD$2:$AD$397,ROW(Listas!AD20)-1)),"")</f>
        <v/>
      </c>
      <c r="C30" s="6"/>
      <c r="D30" s="8">
        <f>IFERROR(VLOOKUP(C30,Listas!$Q$4:$S$11,IF($B$8="Niños de 6 a 12 meses",3,IF($B$8="Niños de 1 a 5 años",2)),0),0)</f>
        <v>0</v>
      </c>
      <c r="E30" s="7"/>
      <c r="F30" s="9">
        <f t="shared" si="1"/>
        <v>0</v>
      </c>
      <c r="G30" s="6"/>
      <c r="H30" s="8">
        <f>IFERROR(VLOOKUP(G30,Listas!$Q$4:$S$11,IF($B$8="Niños de 6 a 12 meses",3,IF($B$8="Niños de 1 a 5 años",2)),0),0)</f>
        <v>0</v>
      </c>
      <c r="I30" s="7"/>
      <c r="J30" s="9">
        <f t="shared" si="2"/>
        <v>0</v>
      </c>
      <c r="K30" s="6"/>
      <c r="L30" s="8">
        <f>IFERROR(VLOOKUP(K30,Listas!$Q$4:$S$11,IF($B$8="Niños de 6 a 12 meses",3,IF($B$8="Niños de 1 a 5 años",2)),0),0)</f>
        <v>0</v>
      </c>
      <c r="M30" s="7"/>
      <c r="N30" s="9">
        <f t="shared" si="3"/>
        <v>0</v>
      </c>
      <c r="O30" s="6"/>
      <c r="P30" s="8">
        <f>IFERROR(VLOOKUP(O30,Listas!$Q$4:$S$11,IF($B$8="Niños de 6 a 12 meses",3,IF($B$8="Niños de 1 a 5 años",2)),0),0)</f>
        <v>0</v>
      </c>
      <c r="Q30" s="7"/>
      <c r="R30" s="9">
        <f t="shared" si="4"/>
        <v>0</v>
      </c>
      <c r="S30" s="6"/>
      <c r="T30" s="8">
        <f>IFERROR(VLOOKUP(S30,Listas!$Q$4:$S$11,IF($B$8="Niños de 6 a 12 meses",3,IF($B$8="Niños de 1 a 5 años",2)),0),0)</f>
        <v>0</v>
      </c>
      <c r="U30" s="7"/>
      <c r="V30" s="9">
        <f t="shared" si="5"/>
        <v>0</v>
      </c>
      <c r="W30" s="9">
        <f t="shared" si="6"/>
        <v>0</v>
      </c>
    </row>
    <row r="31" spans="1:23" ht="28.9" customHeight="1" x14ac:dyDescent="0.25">
      <c r="A31" s="20" t="str" cm="1">
        <f t="array" ref="A31">IFERROR(INDEX(Listas!$AB$1:$AB$397,SMALL(Listas!$AD$2:$AD$397,ROW(Listas!AD21)-1)),"")</f>
        <v/>
      </c>
      <c r="B31" s="20" t="str" cm="1">
        <f t="array" ref="B31">IFERROR(INDEX(Listas!$AC$1:$AC$397,SMALL(Listas!$AD$2:$AD$397,ROW(Listas!AD21)-1)),"")</f>
        <v/>
      </c>
      <c r="C31" s="6"/>
      <c r="D31" s="8">
        <f>IFERROR(VLOOKUP(C31,Listas!$Q$4:$S$11,IF($B$8="Niños de 6 a 12 meses",3,IF($B$8="Niños de 1 a 5 años",2)),0),0)</f>
        <v>0</v>
      </c>
      <c r="E31" s="7"/>
      <c r="F31" s="9">
        <f t="shared" si="1"/>
        <v>0</v>
      </c>
      <c r="G31" s="6"/>
      <c r="H31" s="8">
        <f>IFERROR(VLOOKUP(G31,Listas!$Q$4:$S$11,IF($B$8="Niños de 6 a 12 meses",3,IF($B$8="Niños de 1 a 5 años",2)),0),0)</f>
        <v>0</v>
      </c>
      <c r="I31" s="7"/>
      <c r="J31" s="9">
        <f t="shared" si="2"/>
        <v>0</v>
      </c>
      <c r="K31" s="6"/>
      <c r="L31" s="8">
        <f>IFERROR(VLOOKUP(K31,Listas!$Q$4:$S$11,IF($B$8="Niños de 6 a 12 meses",3,IF($B$8="Niños de 1 a 5 años",2)),0),0)</f>
        <v>0</v>
      </c>
      <c r="M31" s="7"/>
      <c r="N31" s="9">
        <f t="shared" si="3"/>
        <v>0</v>
      </c>
      <c r="O31" s="6"/>
      <c r="P31" s="8">
        <f>IFERROR(VLOOKUP(O31,Listas!$Q$4:$S$11,IF($B$8="Niños de 6 a 12 meses",3,IF($B$8="Niños de 1 a 5 años",2)),0),0)</f>
        <v>0</v>
      </c>
      <c r="Q31" s="7"/>
      <c r="R31" s="9">
        <f t="shared" si="4"/>
        <v>0</v>
      </c>
      <c r="S31" s="6"/>
      <c r="T31" s="8">
        <f>IFERROR(VLOOKUP(S31,Listas!$Q$4:$S$11,IF($B$8="Niños de 6 a 12 meses",3,IF($B$8="Niños de 1 a 5 años",2)),0),0)</f>
        <v>0</v>
      </c>
      <c r="U31" s="7"/>
      <c r="V31" s="9">
        <f t="shared" si="5"/>
        <v>0</v>
      </c>
      <c r="W31" s="9">
        <f t="shared" si="6"/>
        <v>0</v>
      </c>
    </row>
    <row r="32" spans="1:23" ht="28.9" customHeight="1" x14ac:dyDescent="0.25">
      <c r="A32" s="20" t="str" cm="1">
        <f t="array" ref="A32">IFERROR(INDEX(Listas!$AB$1:$AB$397,SMALL(Listas!$AD$2:$AD$397,ROW(Listas!AD22)-1)),"")</f>
        <v/>
      </c>
      <c r="B32" s="20" t="str" cm="1">
        <f t="array" ref="B32">IFERROR(INDEX(Listas!$AC$1:$AC$397,SMALL(Listas!$AD$2:$AD$397,ROW(Listas!AD22)-1)),"")</f>
        <v/>
      </c>
      <c r="C32" s="6"/>
      <c r="D32" s="8">
        <f>IFERROR(VLOOKUP(C32,Listas!$Q$4:$S$11,IF($B$8="Niños de 6 a 12 meses",3,IF($B$8="Niños de 1 a 5 años",2)),0),0)</f>
        <v>0</v>
      </c>
      <c r="E32" s="7"/>
      <c r="F32" s="9">
        <f t="shared" si="1"/>
        <v>0</v>
      </c>
      <c r="G32" s="6"/>
      <c r="H32" s="8">
        <f>IFERROR(VLOOKUP(G32,Listas!$Q$4:$S$11,IF($B$8="Niños de 6 a 12 meses",3,IF($B$8="Niños de 1 a 5 años",2)),0),0)</f>
        <v>0</v>
      </c>
      <c r="I32" s="7"/>
      <c r="J32" s="9">
        <f t="shared" si="2"/>
        <v>0</v>
      </c>
      <c r="K32" s="6"/>
      <c r="L32" s="8">
        <f>IFERROR(VLOOKUP(K32,Listas!$Q$4:$S$11,IF($B$8="Niños de 6 a 12 meses",3,IF($B$8="Niños de 1 a 5 años",2)),0),0)</f>
        <v>0</v>
      </c>
      <c r="M32" s="7"/>
      <c r="N32" s="9">
        <f t="shared" si="3"/>
        <v>0</v>
      </c>
      <c r="O32" s="6"/>
      <c r="P32" s="8">
        <f>IFERROR(VLOOKUP(O32,Listas!$Q$4:$S$11,IF($B$8="Niños de 6 a 12 meses",3,IF($B$8="Niños de 1 a 5 años",2)),0),0)</f>
        <v>0</v>
      </c>
      <c r="Q32" s="7"/>
      <c r="R32" s="9">
        <f t="shared" si="4"/>
        <v>0</v>
      </c>
      <c r="S32" s="6"/>
      <c r="T32" s="8">
        <f>IFERROR(VLOOKUP(S32,Listas!$Q$4:$S$11,IF($B$8="Niños de 6 a 12 meses",3,IF($B$8="Niños de 1 a 5 años",2)),0),0)</f>
        <v>0</v>
      </c>
      <c r="U32" s="7"/>
      <c r="V32" s="9">
        <f t="shared" si="5"/>
        <v>0</v>
      </c>
      <c r="W32" s="9">
        <f t="shared" si="6"/>
        <v>0</v>
      </c>
    </row>
    <row r="33" spans="1:23" ht="28.9" customHeight="1" x14ac:dyDescent="0.25">
      <c r="A33" s="20" t="str" cm="1">
        <f t="array" ref="A33">IFERROR(INDEX(Listas!$AB$1:$AB$397,SMALL(Listas!$AD$2:$AD$397,ROW(Listas!AD23)-1)),"")</f>
        <v/>
      </c>
      <c r="B33" s="20" t="str" cm="1">
        <f t="array" ref="B33">IFERROR(INDEX(Listas!$AC$1:$AC$397,SMALL(Listas!$AD$2:$AD$397,ROW(Listas!AD23)-1)),"")</f>
        <v/>
      </c>
      <c r="C33" s="6"/>
      <c r="D33" s="8">
        <f>IFERROR(VLOOKUP(C33,Listas!$Q$4:$S$11,IF($B$8="Niños de 6 a 12 meses",3,IF($B$8="Niños de 1 a 5 años",2)),0),0)</f>
        <v>0</v>
      </c>
      <c r="E33" s="7"/>
      <c r="F33" s="9">
        <f t="shared" si="1"/>
        <v>0</v>
      </c>
      <c r="G33" s="6"/>
      <c r="H33" s="8">
        <f>IFERROR(VLOOKUP(G33,Listas!$Q$4:$S$11,IF($B$8="Niños de 6 a 12 meses",3,IF($B$8="Niños de 1 a 5 años",2)),0),0)</f>
        <v>0</v>
      </c>
      <c r="I33" s="7"/>
      <c r="J33" s="9">
        <f t="shared" si="2"/>
        <v>0</v>
      </c>
      <c r="K33" s="6"/>
      <c r="L33" s="8">
        <f>IFERROR(VLOOKUP(K33,Listas!$Q$4:$S$11,IF($B$8="Niños de 6 a 12 meses",3,IF($B$8="Niños de 1 a 5 años",2)),0),0)</f>
        <v>0</v>
      </c>
      <c r="M33" s="7"/>
      <c r="N33" s="9">
        <f t="shared" si="3"/>
        <v>0</v>
      </c>
      <c r="O33" s="6"/>
      <c r="P33" s="8">
        <f>IFERROR(VLOOKUP(O33,Listas!$Q$4:$S$11,IF($B$8="Niños de 6 a 12 meses",3,IF($B$8="Niños de 1 a 5 años",2)),0),0)</f>
        <v>0</v>
      </c>
      <c r="Q33" s="7"/>
      <c r="R33" s="9">
        <f t="shared" si="4"/>
        <v>0</v>
      </c>
      <c r="S33" s="6"/>
      <c r="T33" s="8">
        <f>IFERROR(VLOOKUP(S33,Listas!$Q$4:$S$11,IF($B$8="Niños de 6 a 12 meses",3,IF($B$8="Niños de 1 a 5 años",2)),0),0)</f>
        <v>0</v>
      </c>
      <c r="U33" s="7"/>
      <c r="V33" s="9">
        <f t="shared" si="5"/>
        <v>0</v>
      </c>
      <c r="W33" s="9">
        <f t="shared" si="6"/>
        <v>0</v>
      </c>
    </row>
    <row r="34" spans="1:23" ht="28.9" customHeight="1" x14ac:dyDescent="0.25">
      <c r="A34" s="20" t="str" cm="1">
        <f t="array" ref="A34">IFERROR(INDEX(Listas!$AB$1:$AB$397,SMALL(Listas!$AD$2:$AD$397,ROW(Listas!AD24)-1)),"")</f>
        <v/>
      </c>
      <c r="B34" s="20" t="str" cm="1">
        <f t="array" ref="B34">IFERROR(INDEX(Listas!$AC$1:$AC$397,SMALL(Listas!$AD$2:$AD$397,ROW(Listas!AD24)-1)),"")</f>
        <v/>
      </c>
      <c r="C34" s="6"/>
      <c r="D34" s="8">
        <f>IFERROR(VLOOKUP(C34,Listas!$Q$4:$S$11,IF($B$8="Niños de 6 a 12 meses",3,IF($B$8="Niños de 1 a 5 años",2)),0),0)</f>
        <v>0</v>
      </c>
      <c r="E34" s="7"/>
      <c r="F34" s="9">
        <f t="shared" si="1"/>
        <v>0</v>
      </c>
      <c r="G34" s="6"/>
      <c r="H34" s="8">
        <f>IFERROR(VLOOKUP(G34,Listas!$Q$4:$S$11,IF($B$8="Niños de 6 a 12 meses",3,IF($B$8="Niños de 1 a 5 años",2)),0),0)</f>
        <v>0</v>
      </c>
      <c r="I34" s="7"/>
      <c r="J34" s="9">
        <f t="shared" si="2"/>
        <v>0</v>
      </c>
      <c r="K34" s="6"/>
      <c r="L34" s="8">
        <f>IFERROR(VLOOKUP(K34,Listas!$Q$4:$S$11,IF($B$8="Niños de 6 a 12 meses",3,IF($B$8="Niños de 1 a 5 años",2)),0),0)</f>
        <v>0</v>
      </c>
      <c r="M34" s="7"/>
      <c r="N34" s="9">
        <f t="shared" si="3"/>
        <v>0</v>
      </c>
      <c r="O34" s="6"/>
      <c r="P34" s="8">
        <f>IFERROR(VLOOKUP(O34,Listas!$Q$4:$S$11,IF($B$8="Niños de 6 a 12 meses",3,IF($B$8="Niños de 1 a 5 años",2)),0),0)</f>
        <v>0</v>
      </c>
      <c r="Q34" s="7"/>
      <c r="R34" s="9">
        <f t="shared" si="4"/>
        <v>0</v>
      </c>
      <c r="S34" s="6"/>
      <c r="T34" s="8">
        <f>IFERROR(VLOOKUP(S34,Listas!$Q$4:$S$11,IF($B$8="Niños de 6 a 12 meses",3,IF($B$8="Niños de 1 a 5 años",2)),0),0)</f>
        <v>0</v>
      </c>
      <c r="U34" s="7"/>
      <c r="V34" s="9">
        <f t="shared" si="5"/>
        <v>0</v>
      </c>
      <c r="W34" s="9">
        <f t="shared" si="6"/>
        <v>0</v>
      </c>
    </row>
    <row r="35" spans="1:23" ht="28.9" customHeight="1" x14ac:dyDescent="0.25">
      <c r="A35" s="20" t="str" cm="1">
        <f t="array" ref="A35">IFERROR(INDEX(Listas!$AB$1:$AB$397,SMALL(Listas!$AD$2:$AD$397,ROW(Listas!AD25)-1)),"")</f>
        <v/>
      </c>
      <c r="B35" s="20" t="str" cm="1">
        <f t="array" ref="B35">IFERROR(INDEX(Listas!$AC$1:$AC$397,SMALL(Listas!$AD$2:$AD$397,ROW(Listas!AD25)-1)),"")</f>
        <v/>
      </c>
      <c r="C35" s="6"/>
      <c r="D35" s="8">
        <f>IFERROR(VLOOKUP(C35,Listas!$Q$4:$S$11,IF($B$8="Niños de 6 a 12 meses",3,IF($B$8="Niños de 1 a 5 años",2)),0),0)</f>
        <v>0</v>
      </c>
      <c r="E35" s="7"/>
      <c r="F35" s="9">
        <f t="shared" si="1"/>
        <v>0</v>
      </c>
      <c r="G35" s="6"/>
      <c r="H35" s="8">
        <f>IFERROR(VLOOKUP(G35,Listas!$Q$4:$S$11,IF($B$8="Niños de 6 a 12 meses",3,IF($B$8="Niños de 1 a 5 años",2)),0),0)</f>
        <v>0</v>
      </c>
      <c r="I35" s="7"/>
      <c r="J35" s="9">
        <f t="shared" si="2"/>
        <v>0</v>
      </c>
      <c r="K35" s="6"/>
      <c r="L35" s="8">
        <f>IFERROR(VLOOKUP(K35,Listas!$Q$4:$S$11,IF($B$8="Niños de 6 a 12 meses",3,IF($B$8="Niños de 1 a 5 años",2)),0),0)</f>
        <v>0</v>
      </c>
      <c r="M35" s="7"/>
      <c r="N35" s="9">
        <f t="shared" si="3"/>
        <v>0</v>
      </c>
      <c r="O35" s="6"/>
      <c r="P35" s="8">
        <f>IFERROR(VLOOKUP(O35,Listas!$Q$4:$S$11,IF($B$8="Niños de 6 a 12 meses",3,IF($B$8="Niños de 1 a 5 años",2)),0),0)</f>
        <v>0</v>
      </c>
      <c r="Q35" s="7"/>
      <c r="R35" s="9">
        <f t="shared" si="4"/>
        <v>0</v>
      </c>
      <c r="S35" s="6"/>
      <c r="T35" s="8">
        <f>IFERROR(VLOOKUP(S35,Listas!$Q$4:$S$11,IF($B$8="Niños de 6 a 12 meses",3,IF($B$8="Niños de 1 a 5 años",2)),0),0)</f>
        <v>0</v>
      </c>
      <c r="U35" s="7"/>
      <c r="V35" s="9">
        <f t="shared" si="5"/>
        <v>0</v>
      </c>
      <c r="W35" s="9">
        <f t="shared" si="6"/>
        <v>0</v>
      </c>
    </row>
    <row r="36" spans="1:23" ht="28.9" customHeight="1" x14ac:dyDescent="0.25">
      <c r="A36" s="20" t="str" cm="1">
        <f t="array" ref="A36">IFERROR(INDEX(Listas!$AB$1:$AB$397,SMALL(Listas!$AD$2:$AD$397,ROW(Listas!AD26)-1)),"")</f>
        <v/>
      </c>
      <c r="B36" s="20" t="str" cm="1">
        <f t="array" ref="B36">IFERROR(INDEX(Listas!$AC$1:$AC$397,SMALL(Listas!$AD$2:$AD$397,ROW(Listas!AD26)-1)),"")</f>
        <v/>
      </c>
      <c r="C36" s="6"/>
      <c r="D36" s="8">
        <f>IFERROR(VLOOKUP(C36,Listas!$Q$4:$S$11,IF($B$8="Niños de 6 a 12 meses",3,IF($B$8="Niños de 1 a 5 años",2)),0),0)</f>
        <v>0</v>
      </c>
      <c r="E36" s="7"/>
      <c r="F36" s="9">
        <f t="shared" si="1"/>
        <v>0</v>
      </c>
      <c r="G36" s="6"/>
      <c r="H36" s="8">
        <f>IFERROR(VLOOKUP(G36,Listas!$Q$4:$S$11,IF($B$8="Niños de 6 a 12 meses",3,IF($B$8="Niños de 1 a 5 años",2)),0),0)</f>
        <v>0</v>
      </c>
      <c r="I36" s="7"/>
      <c r="J36" s="9">
        <f t="shared" si="2"/>
        <v>0</v>
      </c>
      <c r="K36" s="6"/>
      <c r="L36" s="8">
        <f>IFERROR(VLOOKUP(K36,Listas!$Q$4:$S$11,IF($B$8="Niños de 6 a 12 meses",3,IF($B$8="Niños de 1 a 5 años",2)),0),0)</f>
        <v>0</v>
      </c>
      <c r="M36" s="7"/>
      <c r="N36" s="9">
        <f t="shared" si="3"/>
        <v>0</v>
      </c>
      <c r="O36" s="6"/>
      <c r="P36" s="8">
        <f>IFERROR(VLOOKUP(O36,Listas!$Q$4:$S$11,IF($B$8="Niños de 6 a 12 meses",3,IF($B$8="Niños de 1 a 5 años",2)),0),0)</f>
        <v>0</v>
      </c>
      <c r="Q36" s="7"/>
      <c r="R36" s="9">
        <f t="shared" si="4"/>
        <v>0</v>
      </c>
      <c r="S36" s="6"/>
      <c r="T36" s="8">
        <f>IFERROR(VLOOKUP(S36,Listas!$Q$4:$S$11,IF($B$8="Niños de 6 a 12 meses",3,IF($B$8="Niños de 1 a 5 años",2)),0),0)</f>
        <v>0</v>
      </c>
      <c r="U36" s="7"/>
      <c r="V36" s="9">
        <f t="shared" si="5"/>
        <v>0</v>
      </c>
      <c r="W36" s="9">
        <f t="shared" si="6"/>
        <v>0</v>
      </c>
    </row>
    <row r="37" spans="1:23" ht="28.9" customHeight="1" x14ac:dyDescent="0.25">
      <c r="A37" s="20" t="str" cm="1">
        <f t="array" ref="A37">IFERROR(INDEX(Listas!$AB$1:$AB$397,SMALL(Listas!$AD$2:$AD$397,ROW(Listas!AD27)-1)),"")</f>
        <v/>
      </c>
      <c r="B37" s="20" t="str" cm="1">
        <f t="array" ref="B37">IFERROR(INDEX(Listas!$AC$1:$AC$397,SMALL(Listas!$AD$2:$AD$397,ROW(Listas!AD27)-1)),"")</f>
        <v/>
      </c>
      <c r="C37" s="6"/>
      <c r="D37" s="8">
        <f>IFERROR(VLOOKUP(C37,Listas!$Q$4:$S$11,IF($B$8="Niños de 6 a 12 meses",3,IF($B$8="Niños de 1 a 5 años",2)),0),0)</f>
        <v>0</v>
      </c>
      <c r="E37" s="7"/>
      <c r="F37" s="9">
        <f t="shared" si="1"/>
        <v>0</v>
      </c>
      <c r="G37" s="6"/>
      <c r="H37" s="8">
        <f>IFERROR(VLOOKUP(G37,Listas!$Q$4:$S$11,IF($B$8="Niños de 6 a 12 meses",3,IF($B$8="Niños de 1 a 5 años",2)),0),0)</f>
        <v>0</v>
      </c>
      <c r="I37" s="7"/>
      <c r="J37" s="9">
        <f t="shared" si="2"/>
        <v>0</v>
      </c>
      <c r="K37" s="6"/>
      <c r="L37" s="8">
        <f>IFERROR(VLOOKUP(K37,Listas!$Q$4:$S$11,IF($B$8="Niños de 6 a 12 meses",3,IF($B$8="Niños de 1 a 5 años",2)),0),0)</f>
        <v>0</v>
      </c>
      <c r="M37" s="7"/>
      <c r="N37" s="9">
        <f t="shared" si="3"/>
        <v>0</v>
      </c>
      <c r="O37" s="6"/>
      <c r="P37" s="8">
        <f>IFERROR(VLOOKUP(O37,Listas!$Q$4:$S$11,IF($B$8="Niños de 6 a 12 meses",3,IF($B$8="Niños de 1 a 5 años",2)),0),0)</f>
        <v>0</v>
      </c>
      <c r="Q37" s="7"/>
      <c r="R37" s="9">
        <f t="shared" si="4"/>
        <v>0</v>
      </c>
      <c r="S37" s="6"/>
      <c r="T37" s="8">
        <f>IFERROR(VLOOKUP(S37,Listas!$Q$4:$S$11,IF($B$8="Niños de 6 a 12 meses",3,IF($B$8="Niños de 1 a 5 años",2)),0),0)</f>
        <v>0</v>
      </c>
      <c r="U37" s="7"/>
      <c r="V37" s="9">
        <f t="shared" si="5"/>
        <v>0</v>
      </c>
      <c r="W37" s="9">
        <f t="shared" si="6"/>
        <v>0</v>
      </c>
    </row>
    <row r="38" spans="1:23" customFormat="1" ht="28.9" customHeight="1" x14ac:dyDescent="0.25">
      <c r="A38" s="20" t="str" cm="1">
        <f t="array" ref="A38">IFERROR(INDEX(Listas!$AB$1:$AB$397,SMALL(Listas!$AD$2:$AD$397,ROW(Listas!AD28)-1)),"")</f>
        <v/>
      </c>
      <c r="B38" s="20" t="str" cm="1">
        <f t="array" ref="B38">IFERROR(INDEX(Listas!$AC$1:$AC$397,SMALL(Listas!$AD$2:$AD$397,ROW(Listas!AD28)-1)),"")</f>
        <v/>
      </c>
      <c r="C38" s="6"/>
      <c r="D38" s="8">
        <f>IFERROR(VLOOKUP(C38,Listas!$Q$4:$S$11,IF($B$8="Niños de 6 a 12 meses",3,IF($B$8="Niños de 1 a 5 años",2)),0),0)</f>
        <v>0</v>
      </c>
      <c r="E38" s="7"/>
      <c r="F38" s="9">
        <f t="shared" si="1"/>
        <v>0</v>
      </c>
      <c r="G38" s="6"/>
      <c r="H38" s="8">
        <f>IFERROR(VLOOKUP(G38,Listas!$Q$4:$S$11,IF($B$8="Niños de 6 a 12 meses",3,IF($B$8="Niños de 1 a 5 años",2)),0),0)</f>
        <v>0</v>
      </c>
      <c r="I38" s="7"/>
      <c r="J38" s="9">
        <f t="shared" si="2"/>
        <v>0</v>
      </c>
      <c r="K38" s="6"/>
      <c r="L38" s="8">
        <f>IFERROR(VLOOKUP(K38,Listas!$Q$4:$S$11,IF($B$8="Niños de 6 a 12 meses",3,IF($B$8="Niños de 1 a 5 años",2)),0),0)</f>
        <v>0</v>
      </c>
      <c r="M38" s="7"/>
      <c r="N38" s="9">
        <f t="shared" si="3"/>
        <v>0</v>
      </c>
      <c r="O38" s="6"/>
      <c r="P38" s="8">
        <f>IFERROR(VLOOKUP(O38,Listas!$Q$4:$S$11,IF($B$8="Niños de 6 a 12 meses",3,IF($B$8="Niños de 1 a 5 años",2)),0),0)</f>
        <v>0</v>
      </c>
      <c r="Q38" s="7"/>
      <c r="R38" s="9">
        <f t="shared" si="4"/>
        <v>0</v>
      </c>
      <c r="S38" s="6"/>
      <c r="T38" s="8">
        <f>IFERROR(VLOOKUP(S38,Listas!$Q$4:$S$11,IF($B$8="Niños de 6 a 12 meses",3,IF($B$8="Niños de 1 a 5 años",2)),0),0)</f>
        <v>0</v>
      </c>
      <c r="U38" s="7"/>
      <c r="V38" s="9">
        <f t="shared" si="5"/>
        <v>0</v>
      </c>
      <c r="W38" s="9">
        <f t="shared" si="6"/>
        <v>0</v>
      </c>
    </row>
    <row r="39" spans="1:23" customFormat="1" ht="28.9" customHeight="1" x14ac:dyDescent="0.25">
      <c r="A39" s="20" t="str" cm="1">
        <f t="array" ref="A39">IFERROR(INDEX(Listas!$AB$1:$AB$397,SMALL(Listas!$AD$2:$AD$397,ROW(Listas!AD29)-1)),"")</f>
        <v/>
      </c>
      <c r="B39" s="20" t="str" cm="1">
        <f t="array" ref="B39">IFERROR(INDEX(Listas!$AC$1:$AC$397,SMALL(Listas!$AD$2:$AD$397,ROW(Listas!AD29)-1)),"")</f>
        <v/>
      </c>
      <c r="C39" s="6"/>
      <c r="D39" s="8">
        <f>IFERROR(VLOOKUP(C39,Listas!$Q$4:$S$11,IF($B$8="Niños de 6 a 12 meses",3,IF($B$8="Niños de 1 a 5 años",2)),0),0)</f>
        <v>0</v>
      </c>
      <c r="E39" s="7"/>
      <c r="F39" s="9">
        <f t="shared" si="1"/>
        <v>0</v>
      </c>
      <c r="G39" s="6"/>
      <c r="H39" s="8">
        <f>IFERROR(VLOOKUP(G39,Listas!$Q$4:$S$11,IF($B$8="Niños de 6 a 12 meses",3,IF($B$8="Niños de 1 a 5 años",2)),0),0)</f>
        <v>0</v>
      </c>
      <c r="I39" s="7"/>
      <c r="J39" s="9">
        <f t="shared" si="2"/>
        <v>0</v>
      </c>
      <c r="K39" s="6"/>
      <c r="L39" s="8">
        <f>IFERROR(VLOOKUP(K39,Listas!$Q$4:$S$11,IF($B$8="Niños de 6 a 12 meses",3,IF($B$8="Niños de 1 a 5 años",2)),0),0)</f>
        <v>0</v>
      </c>
      <c r="M39" s="7"/>
      <c r="N39" s="9">
        <f t="shared" si="3"/>
        <v>0</v>
      </c>
      <c r="O39" s="6"/>
      <c r="P39" s="8">
        <f>IFERROR(VLOOKUP(O39,Listas!$Q$4:$S$11,IF($B$8="Niños de 6 a 12 meses",3,IF($B$8="Niños de 1 a 5 años",2)),0),0)</f>
        <v>0</v>
      </c>
      <c r="Q39" s="7"/>
      <c r="R39" s="9">
        <f t="shared" si="4"/>
        <v>0</v>
      </c>
      <c r="S39" s="6"/>
      <c r="T39" s="8">
        <f>IFERROR(VLOOKUP(S39,Listas!$Q$4:$S$11,IF($B$8="Niños de 6 a 12 meses",3,IF($B$8="Niños de 1 a 5 años",2)),0),0)</f>
        <v>0</v>
      </c>
      <c r="U39" s="7"/>
      <c r="V39" s="9">
        <f t="shared" si="5"/>
        <v>0</v>
      </c>
      <c r="W39" s="9">
        <f t="shared" si="6"/>
        <v>0</v>
      </c>
    </row>
    <row r="40" spans="1:23" customFormat="1" ht="28.9" customHeight="1" x14ac:dyDescent="0.25">
      <c r="A40" s="20" t="str" cm="1">
        <f t="array" ref="A40">IFERROR(INDEX(Listas!$AB$1:$AB$397,SMALL(Listas!$AD$2:$AD$397,ROW(Listas!AD30)-1)),"")</f>
        <v/>
      </c>
      <c r="B40" s="20" t="str" cm="1">
        <f t="array" ref="B40">IFERROR(INDEX(Listas!$AC$1:$AC$397,SMALL(Listas!$AD$2:$AD$397,ROW(Listas!AD30)-1)),"")</f>
        <v/>
      </c>
      <c r="C40" s="6"/>
      <c r="D40" s="8">
        <f>IFERROR(VLOOKUP(C40,Listas!$Q$4:$S$11,IF($B$8="Niños de 6 a 12 meses",3,IF($B$8="Niños de 1 a 5 años",2)),0),0)</f>
        <v>0</v>
      </c>
      <c r="E40" s="7"/>
      <c r="F40" s="9">
        <f t="shared" si="1"/>
        <v>0</v>
      </c>
      <c r="G40" s="6"/>
      <c r="H40" s="8">
        <f>IFERROR(VLOOKUP(G40,Listas!$Q$4:$S$11,IF($B$8="Niños de 6 a 12 meses",3,IF($B$8="Niños de 1 a 5 años",2)),0),0)</f>
        <v>0</v>
      </c>
      <c r="I40" s="7"/>
      <c r="J40" s="9">
        <f t="shared" si="2"/>
        <v>0</v>
      </c>
      <c r="K40" s="6"/>
      <c r="L40" s="8">
        <f>IFERROR(VLOOKUP(K40,Listas!$Q$4:$S$11,IF($B$8="Niños de 6 a 12 meses",3,IF($B$8="Niños de 1 a 5 años",2)),0),0)</f>
        <v>0</v>
      </c>
      <c r="M40" s="7"/>
      <c r="N40" s="9">
        <f t="shared" si="3"/>
        <v>0</v>
      </c>
      <c r="O40" s="6"/>
      <c r="P40" s="8">
        <f>IFERROR(VLOOKUP(O40,Listas!$Q$4:$S$11,IF($B$8="Niños de 6 a 12 meses",3,IF($B$8="Niños de 1 a 5 años",2)),0),0)</f>
        <v>0</v>
      </c>
      <c r="Q40" s="7"/>
      <c r="R40" s="9">
        <f t="shared" si="4"/>
        <v>0</v>
      </c>
      <c r="S40" s="6"/>
      <c r="T40" s="8">
        <f>IFERROR(VLOOKUP(S40,Listas!$Q$4:$S$11,IF($B$8="Niños de 6 a 12 meses",3,IF($B$8="Niños de 1 a 5 años",2)),0),0)</f>
        <v>0</v>
      </c>
      <c r="U40" s="7"/>
      <c r="V40" s="9">
        <f t="shared" si="5"/>
        <v>0</v>
      </c>
      <c r="W40" s="9">
        <f t="shared" si="6"/>
        <v>0</v>
      </c>
    </row>
    <row r="41" spans="1:23" customFormat="1" ht="28.9" customHeight="1" x14ac:dyDescent="0.25">
      <c r="A41" s="20" t="str" cm="1">
        <f t="array" ref="A41">IFERROR(INDEX(Listas!$AB$1:$AB$397,SMALL(Listas!$AD$2:$AD$397,ROW(Listas!AD31)-1)),"")</f>
        <v/>
      </c>
      <c r="B41" s="20" t="str" cm="1">
        <f t="array" ref="B41">IFERROR(INDEX(Listas!$AC$1:$AC$397,SMALL(Listas!$AD$2:$AD$397,ROW(Listas!AD31)-1)),"")</f>
        <v/>
      </c>
      <c r="C41" s="6"/>
      <c r="D41" s="8">
        <f>IFERROR(VLOOKUP(C41,Listas!$Q$4:$S$11,IF($B$8="Niños de 6 a 12 meses",3,IF($B$8="Niños de 1 a 5 años",2)),0),0)</f>
        <v>0</v>
      </c>
      <c r="E41" s="7"/>
      <c r="F41" s="9">
        <f t="shared" si="1"/>
        <v>0</v>
      </c>
      <c r="G41" s="6"/>
      <c r="H41" s="8">
        <f>IFERROR(VLOOKUP(G41,Listas!$Q$4:$S$11,IF($B$8="Niños de 6 a 12 meses",3,IF($B$8="Niños de 1 a 5 años",2)),0),0)</f>
        <v>0</v>
      </c>
      <c r="I41" s="7"/>
      <c r="J41" s="9">
        <f t="shared" si="2"/>
        <v>0</v>
      </c>
      <c r="K41" s="6"/>
      <c r="L41" s="8">
        <f>IFERROR(VLOOKUP(K41,Listas!$Q$4:$S$11,IF($B$8="Niños de 6 a 12 meses",3,IF($B$8="Niños de 1 a 5 años",2)),0),0)</f>
        <v>0</v>
      </c>
      <c r="M41" s="7"/>
      <c r="N41" s="9">
        <f t="shared" si="3"/>
        <v>0</v>
      </c>
      <c r="O41" s="6"/>
      <c r="P41" s="8">
        <f>IFERROR(VLOOKUP(O41,Listas!$Q$4:$S$11,IF($B$8="Niños de 6 a 12 meses",3,IF($B$8="Niños de 1 a 5 años",2)),0),0)</f>
        <v>0</v>
      </c>
      <c r="Q41" s="7"/>
      <c r="R41" s="9">
        <f t="shared" si="4"/>
        <v>0</v>
      </c>
      <c r="S41" s="6"/>
      <c r="T41" s="8">
        <f>IFERROR(VLOOKUP(S41,Listas!$Q$4:$S$11,IF($B$8="Niños de 6 a 12 meses",3,IF($B$8="Niños de 1 a 5 años",2)),0),0)</f>
        <v>0</v>
      </c>
      <c r="U41" s="7"/>
      <c r="V41" s="9">
        <f t="shared" si="5"/>
        <v>0</v>
      </c>
      <c r="W41" s="9">
        <f t="shared" si="6"/>
        <v>0</v>
      </c>
    </row>
    <row r="42" spans="1:23" customFormat="1" ht="28.9" customHeight="1" x14ac:dyDescent="0.25">
      <c r="A42" s="20" t="str" cm="1">
        <f t="array" ref="A42">IFERROR(INDEX(Listas!$AB$1:$AB$397,SMALL(Listas!$AD$2:$AD$397,ROW(Listas!AD32)-1)),"")</f>
        <v/>
      </c>
      <c r="B42" s="20" t="str" cm="1">
        <f t="array" ref="B42">IFERROR(INDEX(Listas!$AC$1:$AC$397,SMALL(Listas!$AD$2:$AD$397,ROW(Listas!AD32)-1)),"")</f>
        <v/>
      </c>
      <c r="C42" s="6"/>
      <c r="D42" s="8">
        <f>IFERROR(VLOOKUP(C42,Listas!$Q$4:$S$11,IF($B$8="Niños de 6 a 12 meses",3,IF($B$8="Niños de 1 a 5 años",2)),0),0)</f>
        <v>0</v>
      </c>
      <c r="E42" s="7"/>
      <c r="F42" s="9">
        <f t="shared" si="1"/>
        <v>0</v>
      </c>
      <c r="G42" s="6"/>
      <c r="H42" s="8">
        <f>IFERROR(VLOOKUP(G42,Listas!$Q$4:$S$11,IF($B$8="Niños de 6 a 12 meses",3,IF($B$8="Niños de 1 a 5 años",2)),0),0)</f>
        <v>0</v>
      </c>
      <c r="I42" s="7"/>
      <c r="J42" s="9">
        <f t="shared" si="2"/>
        <v>0</v>
      </c>
      <c r="K42" s="6"/>
      <c r="L42" s="8">
        <f>IFERROR(VLOOKUP(K42,Listas!$Q$4:$S$11,IF($B$8="Niños de 6 a 12 meses",3,IF($B$8="Niños de 1 a 5 años",2)),0),0)</f>
        <v>0</v>
      </c>
      <c r="M42" s="7"/>
      <c r="N42" s="9">
        <f t="shared" si="3"/>
        <v>0</v>
      </c>
      <c r="O42" s="6"/>
      <c r="P42" s="8">
        <f>IFERROR(VLOOKUP(O42,Listas!$Q$4:$S$11,IF($B$8="Niños de 6 a 12 meses",3,IF($B$8="Niños de 1 a 5 años",2)),0),0)</f>
        <v>0</v>
      </c>
      <c r="Q42" s="7"/>
      <c r="R42" s="9">
        <f t="shared" si="4"/>
        <v>0</v>
      </c>
      <c r="S42" s="6"/>
      <c r="T42" s="8">
        <f>IFERROR(VLOOKUP(S42,Listas!$Q$4:$S$11,IF($B$8="Niños de 6 a 12 meses",3,IF($B$8="Niños de 1 a 5 años",2)),0),0)</f>
        <v>0</v>
      </c>
      <c r="U42" s="7"/>
      <c r="V42" s="9">
        <f t="shared" si="5"/>
        <v>0</v>
      </c>
      <c r="W42" s="9">
        <f t="shared" si="6"/>
        <v>0</v>
      </c>
    </row>
    <row r="43" spans="1:23" ht="28.9" customHeight="1" x14ac:dyDescent="0.25">
      <c r="A43" s="20" t="str" cm="1">
        <f t="array" ref="A43">IFERROR(INDEX(Listas!$AB$1:$AB$397,SMALL(Listas!$AD$2:$AD$397,ROW(Listas!AD33)-1)),"")</f>
        <v/>
      </c>
      <c r="B43" s="20" t="str" cm="1">
        <f t="array" ref="B43">IFERROR(INDEX(Listas!$AC$1:$AC$397,SMALL(Listas!$AD$2:$AD$397,ROW(Listas!AD33)-1)),"")</f>
        <v/>
      </c>
      <c r="C43" s="6"/>
      <c r="D43" s="8">
        <f>IFERROR(VLOOKUP(C43,Listas!$Q$4:$S$11,IF($B$8="Niños de 6 a 12 meses",3,IF($B$8="Niños de 1 a 5 años",2)),0),0)</f>
        <v>0</v>
      </c>
      <c r="E43" s="7"/>
      <c r="F43" s="9">
        <f t="shared" si="1"/>
        <v>0</v>
      </c>
      <c r="G43" s="6"/>
      <c r="H43" s="8">
        <f>IFERROR(VLOOKUP(G43,Listas!$Q$4:$S$11,IF($B$8="Niños de 6 a 12 meses",3,IF($B$8="Niños de 1 a 5 años",2)),0),0)</f>
        <v>0</v>
      </c>
      <c r="I43" s="7"/>
      <c r="J43" s="9">
        <f t="shared" si="2"/>
        <v>0</v>
      </c>
      <c r="K43" s="6"/>
      <c r="L43" s="8">
        <f>IFERROR(VLOOKUP(K43,Listas!$Q$4:$S$11,IF($B$8="Niños de 6 a 12 meses",3,IF($B$8="Niños de 1 a 5 años",2)),0),0)</f>
        <v>0</v>
      </c>
      <c r="M43" s="7"/>
      <c r="N43" s="9">
        <f t="shared" si="3"/>
        <v>0</v>
      </c>
      <c r="O43" s="6"/>
      <c r="P43" s="8">
        <f>IFERROR(VLOOKUP(O43,Listas!$Q$4:$S$11,IF($B$8="Niños de 6 a 12 meses",3,IF($B$8="Niños de 1 a 5 años",2)),0),0)</f>
        <v>0</v>
      </c>
      <c r="Q43" s="7"/>
      <c r="R43" s="9">
        <f t="shared" si="4"/>
        <v>0</v>
      </c>
      <c r="S43" s="6"/>
      <c r="T43" s="8">
        <f>IFERROR(VLOOKUP(S43,Listas!$Q$4:$S$11,IF($B$8="Niños de 6 a 12 meses",3,IF($B$8="Niños de 1 a 5 años",2)),0),0)</f>
        <v>0</v>
      </c>
      <c r="U43" s="7"/>
      <c r="V43" s="9">
        <f t="shared" si="5"/>
        <v>0</v>
      </c>
      <c r="W43" s="9">
        <f t="shared" si="6"/>
        <v>0</v>
      </c>
    </row>
    <row r="44" spans="1:23" ht="28.9" customHeight="1" x14ac:dyDescent="0.25">
      <c r="A44" s="20" t="str" cm="1">
        <f t="array" ref="A44">IFERROR(INDEX(Listas!$AB$1:$AB$397,SMALL(Listas!$AD$2:$AD$397,ROW(Listas!AD34)-1)),"")</f>
        <v/>
      </c>
      <c r="B44" s="20" t="str" cm="1">
        <f t="array" ref="B44">IFERROR(INDEX(Listas!$AC$1:$AC$397,SMALL(Listas!$AD$2:$AD$397,ROW(Listas!AD34)-1)),"")</f>
        <v/>
      </c>
      <c r="C44" s="6"/>
      <c r="D44" s="8">
        <f>IFERROR(VLOOKUP(C44,Listas!$Q$4:$S$11,IF($B$8="Niños de 6 a 12 meses",3,IF($B$8="Niños de 1 a 5 años",2)),0),0)</f>
        <v>0</v>
      </c>
      <c r="E44" s="7"/>
      <c r="F44" s="9">
        <f t="shared" si="1"/>
        <v>0</v>
      </c>
      <c r="G44" s="6"/>
      <c r="H44" s="8">
        <f>IFERROR(VLOOKUP(G44,Listas!$Q$4:$S$11,IF($B$8="Niños de 6 a 12 meses",3,IF($B$8="Niños de 1 a 5 años",2)),0),0)</f>
        <v>0</v>
      </c>
      <c r="I44" s="7"/>
      <c r="J44" s="9">
        <f t="shared" si="2"/>
        <v>0</v>
      </c>
      <c r="K44" s="6"/>
      <c r="L44" s="8">
        <f>IFERROR(VLOOKUP(K44,Listas!$Q$4:$S$11,IF($B$8="Niños de 6 a 12 meses",3,IF($B$8="Niños de 1 a 5 años",2)),0),0)</f>
        <v>0</v>
      </c>
      <c r="M44" s="7"/>
      <c r="N44" s="9">
        <f t="shared" si="3"/>
        <v>0</v>
      </c>
      <c r="O44" s="6"/>
      <c r="P44" s="8">
        <f>IFERROR(VLOOKUP(O44,Listas!$Q$4:$S$11,IF($B$8="Niños de 6 a 12 meses",3,IF($B$8="Niños de 1 a 5 años",2)),0),0)</f>
        <v>0</v>
      </c>
      <c r="Q44" s="7"/>
      <c r="R44" s="9">
        <f t="shared" si="4"/>
        <v>0</v>
      </c>
      <c r="S44" s="6"/>
      <c r="T44" s="8">
        <f>IFERROR(VLOOKUP(S44,Listas!$Q$4:$S$11,IF($B$8="Niños de 6 a 12 meses",3,IF($B$8="Niños de 1 a 5 años",2)),0),0)</f>
        <v>0</v>
      </c>
      <c r="U44" s="7"/>
      <c r="V44" s="9">
        <f t="shared" si="5"/>
        <v>0</v>
      </c>
      <c r="W44" s="9">
        <f t="shared" si="6"/>
        <v>0</v>
      </c>
    </row>
    <row r="45" spans="1:23" ht="28.9" customHeight="1" x14ac:dyDescent="0.25">
      <c r="A45" s="20" t="str" cm="1">
        <f t="array" ref="A45">IFERROR(INDEX(Listas!$AB$1:$AB$397,SMALL(Listas!$AD$2:$AD$397,ROW(Listas!AD35)-1)),"")</f>
        <v/>
      </c>
      <c r="B45" s="20" t="str" cm="1">
        <f t="array" ref="B45">IFERROR(INDEX(Listas!$AC$1:$AC$397,SMALL(Listas!$AD$2:$AD$397,ROW(Listas!AD35)-1)),"")</f>
        <v/>
      </c>
      <c r="C45" s="6"/>
      <c r="D45" s="8">
        <f>IFERROR(VLOOKUP(C45,Listas!$Q$4:$S$11,IF($B$8="Niños de 6 a 12 meses",3,IF($B$8="Niños de 1 a 5 años",2)),0),0)</f>
        <v>0</v>
      </c>
      <c r="E45" s="7"/>
      <c r="F45" s="9">
        <f t="shared" si="1"/>
        <v>0</v>
      </c>
      <c r="G45" s="6"/>
      <c r="H45" s="8">
        <f>IFERROR(VLOOKUP(G45,Listas!$Q$4:$S$11,IF($B$8="Niños de 6 a 12 meses",3,IF($B$8="Niños de 1 a 5 años",2)),0),0)</f>
        <v>0</v>
      </c>
      <c r="I45" s="7"/>
      <c r="J45" s="9">
        <f t="shared" si="2"/>
        <v>0</v>
      </c>
      <c r="K45" s="6"/>
      <c r="L45" s="8">
        <f>IFERROR(VLOOKUP(K45,Listas!$Q$4:$S$11,IF($B$8="Niños de 6 a 12 meses",3,IF($B$8="Niños de 1 a 5 años",2)),0),0)</f>
        <v>0</v>
      </c>
      <c r="M45" s="7"/>
      <c r="N45" s="9">
        <f t="shared" si="3"/>
        <v>0</v>
      </c>
      <c r="O45" s="6"/>
      <c r="P45" s="8">
        <f>IFERROR(VLOOKUP(O45,Listas!$Q$4:$S$11,IF($B$8="Niños de 6 a 12 meses",3,IF($B$8="Niños de 1 a 5 años",2)),0),0)</f>
        <v>0</v>
      </c>
      <c r="Q45" s="7"/>
      <c r="R45" s="9">
        <f t="shared" si="4"/>
        <v>0</v>
      </c>
      <c r="S45" s="6"/>
      <c r="T45" s="8">
        <f>IFERROR(VLOOKUP(S45,Listas!$Q$4:$S$11,IF($B$8="Niños de 6 a 12 meses",3,IF($B$8="Niños de 1 a 5 años",2)),0),0)</f>
        <v>0</v>
      </c>
      <c r="U45" s="7"/>
      <c r="V45" s="9">
        <f t="shared" si="5"/>
        <v>0</v>
      </c>
      <c r="W45" s="9">
        <f t="shared" si="6"/>
        <v>0</v>
      </c>
    </row>
    <row r="46" spans="1:23" ht="28.9" customHeight="1" x14ac:dyDescent="0.25">
      <c r="A46" s="20" t="str" cm="1">
        <f t="array" ref="A46">IFERROR(INDEX(Listas!$AB$1:$AB$397,SMALL(Listas!$AD$2:$AD$397,ROW(Listas!AD36)-1)),"")</f>
        <v/>
      </c>
      <c r="B46" s="20" t="str" cm="1">
        <f t="array" ref="B46">IFERROR(INDEX(Listas!$AC$1:$AC$397,SMALL(Listas!$AD$2:$AD$397,ROW(Listas!AD36)-1)),"")</f>
        <v/>
      </c>
      <c r="C46" s="6"/>
      <c r="D46" s="8">
        <f>IFERROR(VLOOKUP(C46,Listas!$Q$4:$S$11,IF($B$8="Niños de 6 a 12 meses",3,IF($B$8="Niños de 1 a 5 años",2)),0),0)</f>
        <v>0</v>
      </c>
      <c r="E46" s="7"/>
      <c r="F46" s="9">
        <f t="shared" si="1"/>
        <v>0</v>
      </c>
      <c r="G46" s="6"/>
      <c r="H46" s="8">
        <f>IFERROR(VLOOKUP(G46,Listas!$Q$4:$S$11,IF($B$8="Niños de 6 a 12 meses",3,IF($B$8="Niños de 1 a 5 años",2)),0),0)</f>
        <v>0</v>
      </c>
      <c r="I46" s="7"/>
      <c r="J46" s="9">
        <f t="shared" si="2"/>
        <v>0</v>
      </c>
      <c r="K46" s="6"/>
      <c r="L46" s="8">
        <f>IFERROR(VLOOKUP(K46,Listas!$Q$4:$S$11,IF($B$8="Niños de 6 a 12 meses",3,IF($B$8="Niños de 1 a 5 años",2)),0),0)</f>
        <v>0</v>
      </c>
      <c r="M46" s="7"/>
      <c r="N46" s="9">
        <f t="shared" si="3"/>
        <v>0</v>
      </c>
      <c r="O46" s="6"/>
      <c r="P46" s="8">
        <f>IFERROR(VLOOKUP(O46,Listas!$Q$4:$S$11,IF($B$8="Niños de 6 a 12 meses",3,IF($B$8="Niños de 1 a 5 años",2)),0),0)</f>
        <v>0</v>
      </c>
      <c r="Q46" s="7"/>
      <c r="R46" s="9">
        <f t="shared" si="4"/>
        <v>0</v>
      </c>
      <c r="S46" s="6"/>
      <c r="T46" s="8">
        <f>IFERROR(VLOOKUP(S46,Listas!$Q$4:$S$11,IF($B$8="Niños de 6 a 12 meses",3,IF($B$8="Niños de 1 a 5 años",2)),0),0)</f>
        <v>0</v>
      </c>
      <c r="U46" s="7"/>
      <c r="V46" s="9">
        <f t="shared" si="5"/>
        <v>0</v>
      </c>
      <c r="W46" s="9">
        <f t="shared" si="6"/>
        <v>0</v>
      </c>
    </row>
    <row r="47" spans="1:23" ht="28.9" customHeight="1" x14ac:dyDescent="0.25">
      <c r="A47" s="20" t="str" cm="1">
        <f t="array" ref="A47">IFERROR(INDEX(Listas!$AB$1:$AB$397,SMALL(Listas!$AD$2:$AD$397,ROW(Listas!AD37)-1)),"")</f>
        <v/>
      </c>
      <c r="B47" s="20" t="str" cm="1">
        <f t="array" ref="B47">IFERROR(INDEX(Listas!$AC$1:$AC$397,SMALL(Listas!$AD$2:$AD$397,ROW(Listas!AD37)-1)),"")</f>
        <v/>
      </c>
      <c r="C47" s="6"/>
      <c r="D47" s="8">
        <f>IFERROR(VLOOKUP(C47,Listas!$Q$4:$S$11,IF($B$8="Niños de 6 a 12 meses",3,IF($B$8="Niños de 1 a 5 años",2)),0),0)</f>
        <v>0</v>
      </c>
      <c r="E47" s="7"/>
      <c r="F47" s="9">
        <f t="shared" si="1"/>
        <v>0</v>
      </c>
      <c r="G47" s="6"/>
      <c r="H47" s="8">
        <f>IFERROR(VLOOKUP(G47,Listas!$Q$4:$S$11,IF($B$8="Niños de 6 a 12 meses",3,IF($B$8="Niños de 1 a 5 años",2)),0),0)</f>
        <v>0</v>
      </c>
      <c r="I47" s="7"/>
      <c r="J47" s="9">
        <f t="shared" si="2"/>
        <v>0</v>
      </c>
      <c r="K47" s="6"/>
      <c r="L47" s="8">
        <f>IFERROR(VLOOKUP(K47,Listas!$Q$4:$S$11,IF($B$8="Niños de 6 a 12 meses",3,IF($B$8="Niños de 1 a 5 años",2)),0),0)</f>
        <v>0</v>
      </c>
      <c r="M47" s="7"/>
      <c r="N47" s="9">
        <f t="shared" si="3"/>
        <v>0</v>
      </c>
      <c r="O47" s="6"/>
      <c r="P47" s="8">
        <f>IFERROR(VLOOKUP(O47,Listas!$Q$4:$S$11,IF($B$8="Niños de 6 a 12 meses",3,IF($B$8="Niños de 1 a 5 años",2)),0),0)</f>
        <v>0</v>
      </c>
      <c r="Q47" s="7"/>
      <c r="R47" s="9">
        <f t="shared" si="4"/>
        <v>0</v>
      </c>
      <c r="S47" s="6"/>
      <c r="T47" s="8">
        <f>IFERROR(VLOOKUP(S47,Listas!$Q$4:$S$11,IF($B$8="Niños de 6 a 12 meses",3,IF($B$8="Niños de 1 a 5 años",2)),0),0)</f>
        <v>0</v>
      </c>
      <c r="U47" s="7"/>
      <c r="V47" s="9">
        <f t="shared" si="5"/>
        <v>0</v>
      </c>
      <c r="W47" s="9">
        <f t="shared" si="6"/>
        <v>0</v>
      </c>
    </row>
    <row r="48" spans="1:23" ht="28.9" customHeight="1" x14ac:dyDescent="0.25">
      <c r="A48" s="20" t="str" cm="1">
        <f t="array" ref="A48">IFERROR(INDEX(Listas!$AB$1:$AB$397,SMALL(Listas!$AD$2:$AD$397,ROW(Listas!AD38)-1)),"")</f>
        <v/>
      </c>
      <c r="B48" s="20" t="str" cm="1">
        <f t="array" ref="B48">IFERROR(INDEX(Listas!$AC$1:$AC$397,SMALL(Listas!$AD$2:$AD$397,ROW(Listas!AD38)-1)),"")</f>
        <v/>
      </c>
      <c r="C48" s="6"/>
      <c r="D48" s="8">
        <f>IFERROR(VLOOKUP(C48,Listas!$Q$4:$S$11,IF($B$8="Niños de 6 a 12 meses",3,IF($B$8="Niños de 1 a 5 años",2)),0),0)</f>
        <v>0</v>
      </c>
      <c r="E48" s="7"/>
      <c r="F48" s="9">
        <f t="shared" si="1"/>
        <v>0</v>
      </c>
      <c r="G48" s="6"/>
      <c r="H48" s="8">
        <f>IFERROR(VLOOKUP(G48,Listas!$Q$4:$S$11,IF($B$8="Niños de 6 a 12 meses",3,IF($B$8="Niños de 1 a 5 años",2)),0),0)</f>
        <v>0</v>
      </c>
      <c r="I48" s="7"/>
      <c r="J48" s="9">
        <f t="shared" si="2"/>
        <v>0</v>
      </c>
      <c r="K48" s="6"/>
      <c r="L48" s="8">
        <f>IFERROR(VLOOKUP(K48,Listas!$Q$4:$S$11,IF($B$8="Niños de 6 a 12 meses",3,IF($B$8="Niños de 1 a 5 años",2)),0),0)</f>
        <v>0</v>
      </c>
      <c r="M48" s="7"/>
      <c r="N48" s="9">
        <f t="shared" si="3"/>
        <v>0</v>
      </c>
      <c r="O48" s="6"/>
      <c r="P48" s="8">
        <f>IFERROR(VLOOKUP(O48,Listas!$Q$4:$S$11,IF($B$8="Niños de 6 a 12 meses",3,IF($B$8="Niños de 1 a 5 años",2)),0),0)</f>
        <v>0</v>
      </c>
      <c r="Q48" s="7"/>
      <c r="R48" s="9">
        <f t="shared" si="4"/>
        <v>0</v>
      </c>
      <c r="S48" s="6"/>
      <c r="T48" s="8">
        <f>IFERROR(VLOOKUP(S48,Listas!$Q$4:$S$11,IF($B$8="Niños de 6 a 12 meses",3,IF($B$8="Niños de 1 a 5 años",2)),0),0)</f>
        <v>0</v>
      </c>
      <c r="U48" s="7"/>
      <c r="V48" s="9">
        <f t="shared" si="5"/>
        <v>0</v>
      </c>
      <c r="W48" s="9">
        <f t="shared" si="6"/>
        <v>0</v>
      </c>
    </row>
    <row r="49" spans="1:23" ht="28.9" customHeight="1" x14ac:dyDescent="0.25">
      <c r="A49" s="20" t="str" cm="1">
        <f t="array" ref="A49">IFERROR(INDEX(Listas!$AB$1:$AB$397,SMALL(Listas!$AD$2:$AD$397,ROW(Listas!AD39)-1)),"")</f>
        <v/>
      </c>
      <c r="B49" s="20" t="str" cm="1">
        <f t="array" ref="B49">IFERROR(INDEX(Listas!$AC$1:$AC$397,SMALL(Listas!$AD$2:$AD$397,ROW(Listas!AD39)-1)),"")</f>
        <v/>
      </c>
      <c r="C49" s="6"/>
      <c r="D49" s="8">
        <f>IFERROR(VLOOKUP(C49,Listas!$Q$4:$S$11,IF($B$8="Niños de 6 a 12 meses",3,IF($B$8="Niños de 1 a 5 años",2)),0),0)</f>
        <v>0</v>
      </c>
      <c r="E49" s="7"/>
      <c r="F49" s="9">
        <f t="shared" si="1"/>
        <v>0</v>
      </c>
      <c r="G49" s="6"/>
      <c r="H49" s="8">
        <f>IFERROR(VLOOKUP(G49,Listas!$Q$4:$S$11,IF($B$8="Niños de 6 a 12 meses",3,IF($B$8="Niños de 1 a 5 años",2)),0),0)</f>
        <v>0</v>
      </c>
      <c r="I49" s="7"/>
      <c r="J49" s="9">
        <f t="shared" si="2"/>
        <v>0</v>
      </c>
      <c r="K49" s="6"/>
      <c r="L49" s="8">
        <f>IFERROR(VLOOKUP(K49,Listas!$Q$4:$S$11,IF($B$8="Niños de 6 a 12 meses",3,IF($B$8="Niños de 1 a 5 años",2)),0),0)</f>
        <v>0</v>
      </c>
      <c r="M49" s="7"/>
      <c r="N49" s="9">
        <f t="shared" si="3"/>
        <v>0</v>
      </c>
      <c r="O49" s="6"/>
      <c r="P49" s="8">
        <f>IFERROR(VLOOKUP(O49,Listas!$Q$4:$S$11,IF($B$8="Niños de 6 a 12 meses",3,IF($B$8="Niños de 1 a 5 años",2)),0),0)</f>
        <v>0</v>
      </c>
      <c r="Q49" s="7"/>
      <c r="R49" s="9">
        <f t="shared" si="4"/>
        <v>0</v>
      </c>
      <c r="S49" s="6"/>
      <c r="T49" s="8">
        <f>IFERROR(VLOOKUP(S49,Listas!$Q$4:$S$11,IF($B$8="Niños de 6 a 12 meses",3,IF($B$8="Niños de 1 a 5 años",2)),0),0)</f>
        <v>0</v>
      </c>
      <c r="U49" s="7"/>
      <c r="V49" s="9">
        <f t="shared" si="5"/>
        <v>0</v>
      </c>
      <c r="W49" s="9">
        <f t="shared" si="6"/>
        <v>0</v>
      </c>
    </row>
    <row r="50" spans="1:23" ht="28.9" customHeight="1" x14ac:dyDescent="0.25">
      <c r="A50" s="20" t="str" cm="1">
        <f t="array" ref="A50">IFERROR(INDEX(Listas!$AB$1:$AB$397,SMALL(Listas!$AD$2:$AD$397,ROW(Listas!AD40)-1)),"")</f>
        <v/>
      </c>
      <c r="B50" s="20" t="str" cm="1">
        <f t="array" ref="B50">IFERROR(INDEX(Listas!$AC$1:$AC$397,SMALL(Listas!$AD$2:$AD$397,ROW(Listas!AD40)-1)),"")</f>
        <v/>
      </c>
      <c r="C50" s="6"/>
      <c r="D50" s="8">
        <f>IFERROR(VLOOKUP(C50,Listas!$Q$4:$S$11,IF($B$8="Niños de 6 a 12 meses",3,IF($B$8="Niños de 1 a 5 años",2)),0),0)</f>
        <v>0</v>
      </c>
      <c r="E50" s="7"/>
      <c r="F50" s="9">
        <f t="shared" si="1"/>
        <v>0</v>
      </c>
      <c r="G50" s="6"/>
      <c r="H50" s="8">
        <f>IFERROR(VLOOKUP(G50,Listas!$Q$4:$S$11,IF($B$8="Niños de 6 a 12 meses",3,IF($B$8="Niños de 1 a 5 años",2)),0),0)</f>
        <v>0</v>
      </c>
      <c r="I50" s="7"/>
      <c r="J50" s="9">
        <f t="shared" si="2"/>
        <v>0</v>
      </c>
      <c r="K50" s="6"/>
      <c r="L50" s="8">
        <f>IFERROR(VLOOKUP(K50,Listas!$Q$4:$S$11,IF($B$8="Niños de 6 a 12 meses",3,IF($B$8="Niños de 1 a 5 años",2)),0),0)</f>
        <v>0</v>
      </c>
      <c r="M50" s="7"/>
      <c r="N50" s="9">
        <f t="shared" si="3"/>
        <v>0</v>
      </c>
      <c r="O50" s="6"/>
      <c r="P50" s="8">
        <f>IFERROR(VLOOKUP(O50,Listas!$Q$4:$S$11,IF($B$8="Niños de 6 a 12 meses",3,IF($B$8="Niños de 1 a 5 años",2)),0),0)</f>
        <v>0</v>
      </c>
      <c r="Q50" s="7"/>
      <c r="R50" s="9">
        <f t="shared" si="4"/>
        <v>0</v>
      </c>
      <c r="S50" s="6"/>
      <c r="T50" s="8">
        <f>IFERROR(VLOOKUP(S50,Listas!$Q$4:$S$11,IF($B$8="Niños de 6 a 12 meses",3,IF($B$8="Niños de 1 a 5 años",2)),0),0)</f>
        <v>0</v>
      </c>
      <c r="U50" s="7"/>
      <c r="V50" s="9">
        <f t="shared" si="5"/>
        <v>0</v>
      </c>
      <c r="W50" s="9">
        <f t="shared" si="6"/>
        <v>0</v>
      </c>
    </row>
    <row r="51" spans="1:23" ht="28.9" customHeight="1" x14ac:dyDescent="0.25">
      <c r="A51" s="20" t="str" cm="1">
        <f t="array" ref="A51">IFERROR(INDEX(Listas!$AB$1:$AB$397,SMALL(Listas!$AD$2:$AD$397,ROW(Listas!AD41)-1)),"")</f>
        <v/>
      </c>
      <c r="B51" s="20" t="str" cm="1">
        <f t="array" ref="B51">IFERROR(INDEX(Listas!$AC$1:$AC$397,SMALL(Listas!$AD$2:$AD$397,ROW(Listas!AD41)-1)),"")</f>
        <v/>
      </c>
      <c r="C51" s="6"/>
      <c r="D51" s="8">
        <f>IFERROR(VLOOKUP(C51,Listas!$Q$4:$S$11,IF($B$8="Niños de 6 a 12 meses",3,IF($B$8="Niños de 1 a 5 años",2)),0),0)</f>
        <v>0</v>
      </c>
      <c r="E51" s="7"/>
      <c r="F51" s="9">
        <f t="shared" si="1"/>
        <v>0</v>
      </c>
      <c r="G51" s="6"/>
      <c r="H51" s="8">
        <f>IFERROR(VLOOKUP(G51,Listas!$Q$4:$S$11,IF($B$8="Niños de 6 a 12 meses",3,IF($B$8="Niños de 1 a 5 años",2)),0),0)</f>
        <v>0</v>
      </c>
      <c r="I51" s="7"/>
      <c r="J51" s="9">
        <f t="shared" si="2"/>
        <v>0</v>
      </c>
      <c r="K51" s="6"/>
      <c r="L51" s="8">
        <f>IFERROR(VLOOKUP(K51,Listas!$Q$4:$S$11,IF($B$8="Niños de 6 a 12 meses",3,IF($B$8="Niños de 1 a 5 años",2)),0),0)</f>
        <v>0</v>
      </c>
      <c r="M51" s="7"/>
      <c r="N51" s="9">
        <f t="shared" si="3"/>
        <v>0</v>
      </c>
      <c r="O51" s="6"/>
      <c r="P51" s="8">
        <f>IFERROR(VLOOKUP(O51,Listas!$Q$4:$S$11,IF($B$8="Niños de 6 a 12 meses",3,IF($B$8="Niños de 1 a 5 años",2)),0),0)</f>
        <v>0</v>
      </c>
      <c r="Q51" s="7"/>
      <c r="R51" s="9">
        <f t="shared" si="4"/>
        <v>0</v>
      </c>
      <c r="S51" s="6"/>
      <c r="T51" s="8">
        <f>IFERROR(VLOOKUP(S51,Listas!$Q$4:$S$11,IF($B$8="Niños de 6 a 12 meses",3,IF($B$8="Niños de 1 a 5 años",2)),0),0)</f>
        <v>0</v>
      </c>
      <c r="U51" s="7"/>
      <c r="V51" s="9">
        <f t="shared" si="5"/>
        <v>0</v>
      </c>
      <c r="W51" s="9">
        <f t="shared" si="6"/>
        <v>0</v>
      </c>
    </row>
    <row r="52" spans="1:23" ht="28.9" customHeight="1" x14ac:dyDescent="0.25">
      <c r="A52" s="20" t="str" cm="1">
        <f t="array" ref="A52">IFERROR(INDEX(Listas!$AB$1:$AB$397,SMALL(Listas!$AD$2:$AD$397,ROW(Listas!AD42)-1)),"")</f>
        <v/>
      </c>
      <c r="B52" s="20" t="str" cm="1">
        <f t="array" ref="B52">IFERROR(INDEX(Listas!$AC$1:$AC$397,SMALL(Listas!$AD$2:$AD$397,ROW(Listas!AD42)-1)),"")</f>
        <v/>
      </c>
      <c r="C52" s="6"/>
      <c r="D52" s="8">
        <f>IFERROR(VLOOKUP(C52,Listas!$Q$4:$S$11,IF($B$8="Niños de 6 a 12 meses",3,IF($B$8="Niños de 1 a 5 años",2)),0),0)</f>
        <v>0</v>
      </c>
      <c r="E52" s="7"/>
      <c r="F52" s="9">
        <f t="shared" si="1"/>
        <v>0</v>
      </c>
      <c r="G52" s="6"/>
      <c r="H52" s="8">
        <f>IFERROR(VLOOKUP(G52,Listas!$Q$4:$S$11,IF($B$8="Niños de 6 a 12 meses",3,IF($B$8="Niños de 1 a 5 años",2)),0),0)</f>
        <v>0</v>
      </c>
      <c r="I52" s="7"/>
      <c r="J52" s="9">
        <f t="shared" si="2"/>
        <v>0</v>
      </c>
      <c r="K52" s="6"/>
      <c r="L52" s="8">
        <f>IFERROR(VLOOKUP(K52,Listas!$Q$4:$S$11,IF($B$8="Niños de 6 a 12 meses",3,IF($B$8="Niños de 1 a 5 años",2)),0),0)</f>
        <v>0</v>
      </c>
      <c r="M52" s="7"/>
      <c r="N52" s="9">
        <f t="shared" si="3"/>
        <v>0</v>
      </c>
      <c r="O52" s="6"/>
      <c r="P52" s="8">
        <f>IFERROR(VLOOKUP(O52,Listas!$Q$4:$S$11,IF($B$8="Niños de 6 a 12 meses",3,IF($B$8="Niños de 1 a 5 años",2)),0),0)</f>
        <v>0</v>
      </c>
      <c r="Q52" s="7"/>
      <c r="R52" s="9">
        <f t="shared" si="4"/>
        <v>0</v>
      </c>
      <c r="S52" s="6"/>
      <c r="T52" s="8">
        <f>IFERROR(VLOOKUP(S52,Listas!$Q$4:$S$11,IF($B$8="Niños de 6 a 12 meses",3,IF($B$8="Niños de 1 a 5 años",2)),0),0)</f>
        <v>0</v>
      </c>
      <c r="U52" s="7"/>
      <c r="V52" s="9">
        <f t="shared" si="5"/>
        <v>0</v>
      </c>
      <c r="W52" s="9">
        <f t="shared" si="6"/>
        <v>0</v>
      </c>
    </row>
    <row r="53" spans="1:23" ht="28.9" customHeight="1" x14ac:dyDescent="0.25">
      <c r="A53" s="20" t="str" cm="1">
        <f t="array" ref="A53">IFERROR(INDEX(Listas!$AB$1:$AB$397,SMALL(Listas!$AD$2:$AD$397,ROW(Listas!AD43)-1)),"")</f>
        <v/>
      </c>
      <c r="B53" s="20" t="str" cm="1">
        <f t="array" ref="B53">IFERROR(INDEX(Listas!$AC$1:$AC$397,SMALL(Listas!$AD$2:$AD$397,ROW(Listas!AD43)-1)),"")</f>
        <v/>
      </c>
      <c r="C53" s="6"/>
      <c r="D53" s="8">
        <f>IFERROR(VLOOKUP(C53,Listas!$Q$4:$S$11,IF($B$8="Niños de 6 a 12 meses",3,IF($B$8="Niños de 1 a 5 años",2)),0),0)</f>
        <v>0</v>
      </c>
      <c r="E53" s="7"/>
      <c r="F53" s="9">
        <f t="shared" si="1"/>
        <v>0</v>
      </c>
      <c r="G53" s="6"/>
      <c r="H53" s="8">
        <f>IFERROR(VLOOKUP(G53,Listas!$Q$4:$S$11,IF($B$8="Niños de 6 a 12 meses",3,IF($B$8="Niños de 1 a 5 años",2)),0),0)</f>
        <v>0</v>
      </c>
      <c r="I53" s="7"/>
      <c r="J53" s="9">
        <f t="shared" si="2"/>
        <v>0</v>
      </c>
      <c r="K53" s="6"/>
      <c r="L53" s="8">
        <f>IFERROR(VLOOKUP(K53,Listas!$Q$4:$S$11,IF($B$8="Niños de 6 a 12 meses",3,IF($B$8="Niños de 1 a 5 años",2)),0),0)</f>
        <v>0</v>
      </c>
      <c r="M53" s="7"/>
      <c r="N53" s="9">
        <f t="shared" si="3"/>
        <v>0</v>
      </c>
      <c r="O53" s="6"/>
      <c r="P53" s="8">
        <f>IFERROR(VLOOKUP(O53,Listas!$Q$4:$S$11,IF($B$8="Niños de 6 a 12 meses",3,IF($B$8="Niños de 1 a 5 años",2)),0),0)</f>
        <v>0</v>
      </c>
      <c r="Q53" s="7"/>
      <c r="R53" s="9">
        <f t="shared" si="4"/>
        <v>0</v>
      </c>
      <c r="S53" s="6"/>
      <c r="T53" s="8">
        <f>IFERROR(VLOOKUP(S53,Listas!$Q$4:$S$11,IF($B$8="Niños de 6 a 12 meses",3,IF($B$8="Niños de 1 a 5 años",2)),0),0)</f>
        <v>0</v>
      </c>
      <c r="U53" s="7"/>
      <c r="V53" s="9">
        <f t="shared" si="5"/>
        <v>0</v>
      </c>
      <c r="W53" s="9">
        <f t="shared" si="6"/>
        <v>0</v>
      </c>
    </row>
    <row r="54" spans="1:23" ht="28.9" customHeight="1" x14ac:dyDescent="0.25">
      <c r="A54" s="20" t="str" cm="1">
        <f t="array" ref="A54">IFERROR(INDEX(Listas!$AB$1:$AB$397,SMALL(Listas!$AD$2:$AD$397,ROW(Listas!AD44)-1)),"")</f>
        <v/>
      </c>
      <c r="B54" s="20" t="str" cm="1">
        <f t="array" ref="B54">IFERROR(INDEX(Listas!$AC$1:$AC$397,SMALL(Listas!$AD$2:$AD$397,ROW(Listas!AD44)-1)),"")</f>
        <v/>
      </c>
      <c r="C54" s="6"/>
      <c r="D54" s="8">
        <f>IFERROR(VLOOKUP(C54,Listas!$Q$4:$S$11,IF($B$8="Niños de 6 a 12 meses",3,IF($B$8="Niños de 1 a 5 años",2)),0),0)</f>
        <v>0</v>
      </c>
      <c r="E54" s="7"/>
      <c r="F54" s="9">
        <f t="shared" si="1"/>
        <v>0</v>
      </c>
      <c r="G54" s="6"/>
      <c r="H54" s="8">
        <f>IFERROR(VLOOKUP(G54,Listas!$Q$4:$S$11,IF($B$8="Niños de 6 a 12 meses",3,IF($B$8="Niños de 1 a 5 años",2)),0),0)</f>
        <v>0</v>
      </c>
      <c r="I54" s="7"/>
      <c r="J54" s="9">
        <f t="shared" si="2"/>
        <v>0</v>
      </c>
      <c r="K54" s="6"/>
      <c r="L54" s="8">
        <f>IFERROR(VLOOKUP(K54,Listas!$Q$4:$S$11,IF($B$8="Niños de 6 a 12 meses",3,IF($B$8="Niños de 1 a 5 años",2)),0),0)</f>
        <v>0</v>
      </c>
      <c r="M54" s="7"/>
      <c r="N54" s="9">
        <f t="shared" si="3"/>
        <v>0</v>
      </c>
      <c r="O54" s="6"/>
      <c r="P54" s="8">
        <f>IFERROR(VLOOKUP(O54,Listas!$Q$4:$S$11,IF($B$8="Niños de 6 a 12 meses",3,IF($B$8="Niños de 1 a 5 años",2)),0),0)</f>
        <v>0</v>
      </c>
      <c r="Q54" s="7"/>
      <c r="R54" s="9">
        <f t="shared" si="4"/>
        <v>0</v>
      </c>
      <c r="S54" s="6"/>
      <c r="T54" s="8">
        <f>IFERROR(VLOOKUP(S54,Listas!$Q$4:$S$11,IF($B$8="Niños de 6 a 12 meses",3,IF($B$8="Niños de 1 a 5 años",2)),0),0)</f>
        <v>0</v>
      </c>
      <c r="U54" s="7"/>
      <c r="V54" s="9">
        <f t="shared" si="5"/>
        <v>0</v>
      </c>
      <c r="W54" s="9">
        <f t="shared" si="6"/>
        <v>0</v>
      </c>
    </row>
    <row r="55" spans="1:23" ht="28.9" customHeight="1" x14ac:dyDescent="0.25">
      <c r="A55" s="20" t="str" cm="1">
        <f t="array" ref="A55">IFERROR(INDEX(Listas!$AB$1:$AB$397,SMALL(Listas!$AD$2:$AD$397,ROW(Listas!AD45)-1)),"")</f>
        <v/>
      </c>
      <c r="B55" s="20" t="str" cm="1">
        <f t="array" ref="B55">IFERROR(INDEX(Listas!$AC$1:$AC$397,SMALL(Listas!$AD$2:$AD$397,ROW(Listas!AD45)-1)),"")</f>
        <v/>
      </c>
      <c r="C55" s="6"/>
      <c r="D55" s="8">
        <f>IFERROR(VLOOKUP(C55,Listas!$Q$4:$S$11,IF($B$8="Niños de 6 a 12 meses",3,IF($B$8="Niños de 1 a 5 años",2)),0),0)</f>
        <v>0</v>
      </c>
      <c r="E55" s="7"/>
      <c r="F55" s="9">
        <f t="shared" si="1"/>
        <v>0</v>
      </c>
      <c r="G55" s="6"/>
      <c r="H55" s="8">
        <f>IFERROR(VLOOKUP(G55,Listas!$Q$4:$S$11,IF($B$8="Niños de 6 a 12 meses",3,IF($B$8="Niños de 1 a 5 años",2)),0),0)</f>
        <v>0</v>
      </c>
      <c r="I55" s="7"/>
      <c r="J55" s="9">
        <f t="shared" si="2"/>
        <v>0</v>
      </c>
      <c r="K55" s="6"/>
      <c r="L55" s="8">
        <f>IFERROR(VLOOKUP(K55,Listas!$Q$4:$S$11,IF($B$8="Niños de 6 a 12 meses",3,IF($B$8="Niños de 1 a 5 años",2)),0),0)</f>
        <v>0</v>
      </c>
      <c r="M55" s="7"/>
      <c r="N55" s="9">
        <f t="shared" si="3"/>
        <v>0</v>
      </c>
      <c r="O55" s="6"/>
      <c r="P55" s="8">
        <f>IFERROR(VLOOKUP(O55,Listas!$Q$4:$S$11,IF($B$8="Niños de 6 a 12 meses",3,IF($B$8="Niños de 1 a 5 años",2)),0),0)</f>
        <v>0</v>
      </c>
      <c r="Q55" s="7"/>
      <c r="R55" s="9">
        <f t="shared" si="4"/>
        <v>0</v>
      </c>
      <c r="S55" s="6"/>
      <c r="T55" s="8">
        <f>IFERROR(VLOOKUP(S55,Listas!$Q$4:$S$11,IF($B$8="Niños de 6 a 12 meses",3,IF($B$8="Niños de 1 a 5 años",2)),0),0)</f>
        <v>0</v>
      </c>
      <c r="U55" s="7"/>
      <c r="V55" s="9">
        <f t="shared" si="5"/>
        <v>0</v>
      </c>
      <c r="W55" s="9">
        <f t="shared" si="6"/>
        <v>0</v>
      </c>
    </row>
    <row r="56" spans="1:23" ht="28.9" customHeight="1" x14ac:dyDescent="0.25">
      <c r="A56" s="20" t="str" cm="1">
        <f t="array" ref="A56">IFERROR(INDEX(Listas!$AB$1:$AB$397,SMALL(Listas!$AD$2:$AD$397,ROW(Listas!AD46)-1)),"")</f>
        <v/>
      </c>
      <c r="B56" s="20" t="str" cm="1">
        <f t="array" ref="B56">IFERROR(INDEX(Listas!$AC$1:$AC$397,SMALL(Listas!$AD$2:$AD$397,ROW(Listas!AD46)-1)),"")</f>
        <v/>
      </c>
      <c r="C56" s="6"/>
      <c r="D56" s="8">
        <f>IFERROR(VLOOKUP(C56,Listas!$Q$4:$S$11,IF($B$8="Niños de 6 a 12 meses",3,IF($B$8="Niños de 1 a 5 años",2)),0),0)</f>
        <v>0</v>
      </c>
      <c r="E56" s="7"/>
      <c r="F56" s="9">
        <f t="shared" si="1"/>
        <v>0</v>
      </c>
      <c r="G56" s="6"/>
      <c r="H56" s="8">
        <f>IFERROR(VLOOKUP(G56,Listas!$Q$4:$S$11,IF($B$8="Niños de 6 a 12 meses",3,IF($B$8="Niños de 1 a 5 años",2)),0),0)</f>
        <v>0</v>
      </c>
      <c r="I56" s="7"/>
      <c r="J56" s="9">
        <f t="shared" si="2"/>
        <v>0</v>
      </c>
      <c r="K56" s="6"/>
      <c r="L56" s="8">
        <f>IFERROR(VLOOKUP(K56,Listas!$Q$4:$S$11,IF($B$8="Niños de 6 a 12 meses",3,IF($B$8="Niños de 1 a 5 años",2)),0),0)</f>
        <v>0</v>
      </c>
      <c r="M56" s="7"/>
      <c r="N56" s="9">
        <f t="shared" si="3"/>
        <v>0</v>
      </c>
      <c r="O56" s="6"/>
      <c r="P56" s="8">
        <f>IFERROR(VLOOKUP(O56,Listas!$Q$4:$S$11,IF($B$8="Niños de 6 a 12 meses",3,IF($B$8="Niños de 1 a 5 años",2)),0),0)</f>
        <v>0</v>
      </c>
      <c r="Q56" s="7"/>
      <c r="R56" s="9">
        <f t="shared" si="4"/>
        <v>0</v>
      </c>
      <c r="S56" s="6"/>
      <c r="T56" s="8">
        <f>IFERROR(VLOOKUP(S56,Listas!$Q$4:$S$11,IF($B$8="Niños de 6 a 12 meses",3,IF($B$8="Niños de 1 a 5 años",2)),0),0)</f>
        <v>0</v>
      </c>
      <c r="U56" s="7"/>
      <c r="V56" s="9">
        <f t="shared" si="5"/>
        <v>0</v>
      </c>
      <c r="W56" s="9">
        <f t="shared" si="6"/>
        <v>0</v>
      </c>
    </row>
    <row r="57" spans="1:23" ht="28.9" customHeight="1" x14ac:dyDescent="0.25">
      <c r="A57" s="20" t="str" cm="1">
        <f t="array" ref="A57">IFERROR(INDEX(Listas!$AB$1:$AB$397,SMALL(Listas!$AD$2:$AD$397,ROW(Listas!AD47)-1)),"")</f>
        <v/>
      </c>
      <c r="B57" s="20" t="str" cm="1">
        <f t="array" ref="B57">IFERROR(INDEX(Listas!$AC$1:$AC$397,SMALL(Listas!$AD$2:$AD$397,ROW(Listas!AD47)-1)),"")</f>
        <v/>
      </c>
      <c r="C57" s="6"/>
      <c r="D57" s="8">
        <f>IFERROR(VLOOKUP(C57,Listas!$Q$4:$S$11,IF($B$8="Niños de 6 a 12 meses",3,IF($B$8="Niños de 1 a 5 años",2)),0),0)</f>
        <v>0</v>
      </c>
      <c r="E57" s="7"/>
      <c r="F57" s="9">
        <f t="shared" si="1"/>
        <v>0</v>
      </c>
      <c r="G57" s="6"/>
      <c r="H57" s="8">
        <f>IFERROR(VLOOKUP(G57,Listas!$Q$4:$S$11,IF($B$8="Niños de 6 a 12 meses",3,IF($B$8="Niños de 1 a 5 años",2)),0),0)</f>
        <v>0</v>
      </c>
      <c r="I57" s="7"/>
      <c r="J57" s="9">
        <f t="shared" si="2"/>
        <v>0</v>
      </c>
      <c r="K57" s="6"/>
      <c r="L57" s="8">
        <f>IFERROR(VLOOKUP(K57,Listas!$Q$4:$S$11,IF($B$8="Niños de 6 a 12 meses",3,IF($B$8="Niños de 1 a 5 años",2)),0),0)</f>
        <v>0</v>
      </c>
      <c r="M57" s="7"/>
      <c r="N57" s="9">
        <f t="shared" si="3"/>
        <v>0</v>
      </c>
      <c r="O57" s="6"/>
      <c r="P57" s="8">
        <f>IFERROR(VLOOKUP(O57,Listas!$Q$4:$S$11,IF($B$8="Niños de 6 a 12 meses",3,IF($B$8="Niños de 1 a 5 años",2)),0),0)</f>
        <v>0</v>
      </c>
      <c r="Q57" s="7"/>
      <c r="R57" s="9">
        <f t="shared" si="4"/>
        <v>0</v>
      </c>
      <c r="S57" s="6"/>
      <c r="T57" s="8">
        <f>IFERROR(VLOOKUP(S57,Listas!$Q$4:$S$11,IF($B$8="Niños de 6 a 12 meses",3,IF($B$8="Niños de 1 a 5 años",2)),0),0)</f>
        <v>0</v>
      </c>
      <c r="U57" s="7"/>
      <c r="V57" s="9">
        <f t="shared" si="5"/>
        <v>0</v>
      </c>
      <c r="W57" s="9">
        <f t="shared" si="6"/>
        <v>0</v>
      </c>
    </row>
    <row r="58" spans="1:23" ht="28.9" customHeight="1" x14ac:dyDescent="0.25">
      <c r="A58" s="20" t="str" cm="1">
        <f t="array" ref="A58">IFERROR(INDEX(Listas!$AB$1:$AB$397,SMALL(Listas!$AD$2:$AD$397,ROW(Listas!AD48)-1)),"")</f>
        <v/>
      </c>
      <c r="B58" s="20" t="str" cm="1">
        <f t="array" ref="B58">IFERROR(INDEX(Listas!$AC$1:$AC$397,SMALL(Listas!$AD$2:$AD$397,ROW(Listas!AD48)-1)),"")</f>
        <v/>
      </c>
      <c r="C58" s="6"/>
      <c r="D58" s="8">
        <f>IFERROR(VLOOKUP(C58,Listas!$Q$4:$S$11,IF($B$8="Niños de 6 a 12 meses",3,IF($B$8="Niños de 1 a 5 años",2)),0),0)</f>
        <v>0</v>
      </c>
      <c r="E58" s="7"/>
      <c r="F58" s="9">
        <f t="shared" si="1"/>
        <v>0</v>
      </c>
      <c r="G58" s="6"/>
      <c r="H58" s="8">
        <f>IFERROR(VLOOKUP(G58,Listas!$Q$4:$S$11,IF($B$8="Niños de 6 a 12 meses",3,IF($B$8="Niños de 1 a 5 años",2)),0),0)</f>
        <v>0</v>
      </c>
      <c r="I58" s="7"/>
      <c r="J58" s="9">
        <f t="shared" si="2"/>
        <v>0</v>
      </c>
      <c r="K58" s="6"/>
      <c r="L58" s="8">
        <f>IFERROR(VLOOKUP(K58,Listas!$Q$4:$S$11,IF($B$8="Niños de 6 a 12 meses",3,IF($B$8="Niños de 1 a 5 años",2)),0),0)</f>
        <v>0</v>
      </c>
      <c r="M58" s="7"/>
      <c r="N58" s="9">
        <f t="shared" si="3"/>
        <v>0</v>
      </c>
      <c r="O58" s="6"/>
      <c r="P58" s="8">
        <f>IFERROR(VLOOKUP(O58,Listas!$Q$4:$S$11,IF($B$8="Niños de 6 a 12 meses",3,IF($B$8="Niños de 1 a 5 años",2)),0),0)</f>
        <v>0</v>
      </c>
      <c r="Q58" s="7"/>
      <c r="R58" s="9">
        <f t="shared" si="4"/>
        <v>0</v>
      </c>
      <c r="S58" s="6"/>
      <c r="T58" s="8">
        <f>IFERROR(VLOOKUP(S58,Listas!$Q$4:$S$11,IF($B$8="Niños de 6 a 12 meses",3,IF($B$8="Niños de 1 a 5 años",2)),0),0)</f>
        <v>0</v>
      </c>
      <c r="U58" s="7"/>
      <c r="V58" s="9">
        <f t="shared" si="5"/>
        <v>0</v>
      </c>
      <c r="W58" s="9">
        <f t="shared" si="6"/>
        <v>0</v>
      </c>
    </row>
    <row r="59" spans="1:23" ht="28.9" customHeight="1" x14ac:dyDescent="0.25">
      <c r="A59" s="20" t="str" cm="1">
        <f t="array" ref="A59">IFERROR(INDEX(Listas!$AB$1:$AB$397,SMALL(Listas!$AD$2:$AD$397,ROW(Listas!AD49)-1)),"")</f>
        <v/>
      </c>
      <c r="B59" s="20" t="str" cm="1">
        <f t="array" ref="B59">IFERROR(INDEX(Listas!$AC$1:$AC$397,SMALL(Listas!$AD$2:$AD$397,ROW(Listas!AD49)-1)),"")</f>
        <v/>
      </c>
      <c r="C59" s="6"/>
      <c r="D59" s="8">
        <f>IFERROR(VLOOKUP(C59,Listas!$Q$4:$S$11,IF($B$8="Niños de 6 a 12 meses",3,IF($B$8="Niños de 1 a 5 años",2)),0),0)</f>
        <v>0</v>
      </c>
      <c r="E59" s="7"/>
      <c r="F59" s="9">
        <f>E59*D59</f>
        <v>0</v>
      </c>
      <c r="G59" s="6"/>
      <c r="H59" s="8">
        <f>IFERROR(VLOOKUP(G59,Listas!$Q$4:$S$11,IF($B$8="Niños de 6 a 12 meses",3,IF($B$8="Niños de 1 a 5 años",2)),0),0)</f>
        <v>0</v>
      </c>
      <c r="I59" s="7"/>
      <c r="J59" s="9">
        <f>I59*H59</f>
        <v>0</v>
      </c>
      <c r="K59" s="6"/>
      <c r="L59" s="8">
        <f>IFERROR(VLOOKUP(K59,Listas!$Q$4:$S$11,IF($B$8="Niños de 6 a 12 meses",3,IF($B$8="Niños de 1 a 5 años",2)),0),0)</f>
        <v>0</v>
      </c>
      <c r="M59" s="7"/>
      <c r="N59" s="9">
        <f>M59*L59</f>
        <v>0</v>
      </c>
      <c r="O59" s="6"/>
      <c r="P59" s="8">
        <f>IFERROR(VLOOKUP(O59,Listas!$Q$4:$S$11,IF($B$8="Niños de 6 a 12 meses",3,IF($B$8="Niños de 1 a 5 años",2)),0),0)</f>
        <v>0</v>
      </c>
      <c r="Q59" s="7"/>
      <c r="R59" s="9">
        <f>Q59*P59</f>
        <v>0</v>
      </c>
      <c r="S59" s="6"/>
      <c r="T59" s="8">
        <f>IFERROR(VLOOKUP(S59,Listas!$Q$4:$S$11,IF($B$8="Niños de 6 a 12 meses",3,IF($B$8="Niños de 1 a 5 años",2)),0),0)</f>
        <v>0</v>
      </c>
      <c r="U59" s="7"/>
      <c r="V59" s="9">
        <f>U59*T59</f>
        <v>0</v>
      </c>
      <c r="W59" s="9">
        <f>F59+J59+N59+R59+V59</f>
        <v>0</v>
      </c>
    </row>
    <row r="60" spans="1:23" ht="28.9" customHeight="1" x14ac:dyDescent="0.25">
      <c r="A60" s="20" t="str" cm="1">
        <f t="array" ref="A60">IFERROR(INDEX(Listas!$AB$1:$AB$397,SMALL(Listas!$AD$2:$AD$397,ROW(Listas!AD50)-1)),"")</f>
        <v/>
      </c>
      <c r="B60" s="20" t="str" cm="1">
        <f t="array" ref="B60">IFERROR(INDEX(Listas!$AC$1:$AC$397,SMALL(Listas!$AD$2:$AD$397,ROW(Listas!AD50)-1)),"")</f>
        <v/>
      </c>
      <c r="C60" s="6"/>
      <c r="D60" s="8">
        <f>IFERROR(VLOOKUP(C60,Listas!$Q$4:$S$11,IF($B$8="Niños de 6 a 12 meses",3,IF($B$8="Niños de 1 a 5 años",2)),0),0)</f>
        <v>0</v>
      </c>
      <c r="E60" s="7"/>
      <c r="F60" s="9">
        <f t="shared" ref="F60:F63" si="7">E60*D60</f>
        <v>0</v>
      </c>
      <c r="G60" s="6"/>
      <c r="H60" s="8">
        <f>IFERROR(VLOOKUP(G60,Listas!$Q$4:$S$11,IF($B$8="Niños de 6 a 12 meses",3,IF($B$8="Niños de 1 a 5 años",2)),0),0)</f>
        <v>0</v>
      </c>
      <c r="I60" s="7"/>
      <c r="J60" s="9">
        <f t="shared" ref="J60:J63" si="8">I60*H60</f>
        <v>0</v>
      </c>
      <c r="K60" s="6"/>
      <c r="L60" s="8">
        <f>IFERROR(VLOOKUP(K60,Listas!$Q$4:$S$11,IF($B$8="Niños de 6 a 12 meses",3,IF($B$8="Niños de 1 a 5 años",2)),0),0)</f>
        <v>0</v>
      </c>
      <c r="M60" s="7"/>
      <c r="N60" s="9">
        <f t="shared" ref="N60:N63" si="9">M60*L60</f>
        <v>0</v>
      </c>
      <c r="O60" s="6"/>
      <c r="P60" s="8">
        <f>IFERROR(VLOOKUP(O60,Listas!$Q$4:$S$11,IF($B$8="Niños de 6 a 12 meses",3,IF($B$8="Niños de 1 a 5 años",2)),0),0)</f>
        <v>0</v>
      </c>
      <c r="Q60" s="7"/>
      <c r="R60" s="9">
        <f t="shared" ref="R60:R63" si="10">Q60*P60</f>
        <v>0</v>
      </c>
      <c r="S60" s="6"/>
      <c r="T60" s="8">
        <f>IFERROR(VLOOKUP(S60,Listas!$Q$4:$S$11,IF($B$8="Niños de 6 a 12 meses",3,IF($B$8="Niños de 1 a 5 años",2)),0),0)</f>
        <v>0</v>
      </c>
      <c r="U60" s="7"/>
      <c r="V60" s="9">
        <f t="shared" ref="V60:V63" si="11">U60*T60</f>
        <v>0</v>
      </c>
      <c r="W60" s="9">
        <f t="shared" ref="W60:W63" si="12">F60+J60+N60+R60+V60</f>
        <v>0</v>
      </c>
    </row>
    <row r="61" spans="1:23" ht="28.9" customHeight="1" x14ac:dyDescent="0.25">
      <c r="A61" s="20" t="str" cm="1">
        <f t="array" ref="A61">IFERROR(INDEX(Listas!$AB$1:$AB$397,SMALL(Listas!$AD$2:$AD$397,ROW(Listas!AD51)-1)),"")</f>
        <v/>
      </c>
      <c r="B61" s="20" t="str" cm="1">
        <f t="array" ref="B61">IFERROR(INDEX(Listas!$AC$1:$AC$397,SMALL(Listas!$AD$2:$AD$397,ROW(Listas!AD51)-1)),"")</f>
        <v/>
      </c>
      <c r="C61" s="6"/>
      <c r="D61" s="8">
        <f>IFERROR(VLOOKUP(C61,Listas!$Q$4:$S$11,IF($B$8="Niños de 6 a 12 meses",3,IF($B$8="Niños de 1 a 5 años",2)),0),0)</f>
        <v>0</v>
      </c>
      <c r="E61" s="7"/>
      <c r="F61" s="9">
        <f t="shared" si="7"/>
        <v>0</v>
      </c>
      <c r="G61" s="6"/>
      <c r="H61" s="8">
        <f>IFERROR(VLOOKUP(G61,Listas!$Q$4:$S$11,IF($B$8="Niños de 6 a 12 meses",3,IF($B$8="Niños de 1 a 5 años",2)),0),0)</f>
        <v>0</v>
      </c>
      <c r="I61" s="7"/>
      <c r="J61" s="9">
        <f t="shared" si="8"/>
        <v>0</v>
      </c>
      <c r="K61" s="6"/>
      <c r="L61" s="8">
        <f>IFERROR(VLOOKUP(K61,Listas!$Q$4:$S$11,IF($B$8="Niños de 6 a 12 meses",3,IF($B$8="Niños de 1 a 5 años",2)),0),0)</f>
        <v>0</v>
      </c>
      <c r="M61" s="7"/>
      <c r="N61" s="9">
        <f t="shared" si="9"/>
        <v>0</v>
      </c>
      <c r="O61" s="6"/>
      <c r="P61" s="8">
        <f>IFERROR(VLOOKUP(O61,Listas!$Q$4:$S$11,IF($B$8="Niños de 6 a 12 meses",3,IF($B$8="Niños de 1 a 5 años",2)),0),0)</f>
        <v>0</v>
      </c>
      <c r="Q61" s="7"/>
      <c r="R61" s="9">
        <f t="shared" si="10"/>
        <v>0</v>
      </c>
      <c r="S61" s="6"/>
      <c r="T61" s="8">
        <f>IFERROR(VLOOKUP(S61,Listas!$Q$4:$S$11,IF($B$8="Niños de 6 a 12 meses",3,IF($B$8="Niños de 1 a 5 años",2)),0),0)</f>
        <v>0</v>
      </c>
      <c r="U61" s="7"/>
      <c r="V61" s="9">
        <f t="shared" si="11"/>
        <v>0</v>
      </c>
      <c r="W61" s="9">
        <f t="shared" si="12"/>
        <v>0</v>
      </c>
    </row>
    <row r="62" spans="1:23" ht="28.9" customHeight="1" x14ac:dyDescent="0.25">
      <c r="A62" s="20" t="str" cm="1">
        <f t="array" ref="A62">IFERROR(INDEX(Listas!$AB$1:$AB$397,SMALL(Listas!$AD$2:$AD$397,ROW(Listas!AD52)-1)),"")</f>
        <v/>
      </c>
      <c r="B62" s="20" t="str" cm="1">
        <f t="array" ref="B62">IFERROR(INDEX(Listas!$AC$1:$AC$397,SMALL(Listas!$AD$2:$AD$397,ROW(Listas!AD52)-1)),"")</f>
        <v/>
      </c>
      <c r="C62" s="6"/>
      <c r="D62" s="8">
        <f>IFERROR(VLOOKUP(C62,Listas!$Q$4:$S$11,IF($B$8="Niños de 6 a 12 meses",3,IF($B$8="Niños de 1 a 5 años",2)),0),0)</f>
        <v>0</v>
      </c>
      <c r="E62" s="7"/>
      <c r="F62" s="9">
        <f t="shared" si="7"/>
        <v>0</v>
      </c>
      <c r="G62" s="6"/>
      <c r="H62" s="8">
        <f>IFERROR(VLOOKUP(G62,Listas!$Q$4:$S$11,IF($B$8="Niños de 6 a 12 meses",3,IF($B$8="Niños de 1 a 5 años",2)),0),0)</f>
        <v>0</v>
      </c>
      <c r="I62" s="7"/>
      <c r="J62" s="9">
        <f t="shared" si="8"/>
        <v>0</v>
      </c>
      <c r="K62" s="6"/>
      <c r="L62" s="8">
        <f>IFERROR(VLOOKUP(K62,Listas!$Q$4:$S$11,IF($B$8="Niños de 6 a 12 meses",3,IF($B$8="Niños de 1 a 5 años",2)),0),0)</f>
        <v>0</v>
      </c>
      <c r="M62" s="7"/>
      <c r="N62" s="9">
        <f t="shared" si="9"/>
        <v>0</v>
      </c>
      <c r="O62" s="6"/>
      <c r="P62" s="8">
        <f>IFERROR(VLOOKUP(O62,Listas!$Q$4:$S$11,IF($B$8="Niños de 6 a 12 meses",3,IF($B$8="Niños de 1 a 5 años",2)),0),0)</f>
        <v>0</v>
      </c>
      <c r="Q62" s="7"/>
      <c r="R62" s="9">
        <f t="shared" si="10"/>
        <v>0</v>
      </c>
      <c r="S62" s="6"/>
      <c r="T62" s="8">
        <f>IFERROR(VLOOKUP(S62,Listas!$Q$4:$S$11,IF($B$8="Niños de 6 a 12 meses",3,IF($B$8="Niños de 1 a 5 años",2)),0),0)</f>
        <v>0</v>
      </c>
      <c r="U62" s="7"/>
      <c r="V62" s="9">
        <f t="shared" si="11"/>
        <v>0</v>
      </c>
      <c r="W62" s="9">
        <f t="shared" si="12"/>
        <v>0</v>
      </c>
    </row>
    <row r="63" spans="1:23" ht="28.9" customHeight="1" x14ac:dyDescent="0.25">
      <c r="A63" s="20" t="str" cm="1">
        <f t="array" ref="A63">IFERROR(INDEX(Listas!$AB$1:$AB$397,SMALL(Listas!$AD$2:$AD$397,ROW(Listas!AD53)-1)),"")</f>
        <v/>
      </c>
      <c r="B63" s="20" t="str" cm="1">
        <f t="array" ref="B63">IFERROR(INDEX(Listas!$AC$1:$AC$397,SMALL(Listas!$AD$2:$AD$397,ROW(Listas!AD53)-1)),"")</f>
        <v/>
      </c>
      <c r="C63" s="6"/>
      <c r="D63" s="8">
        <f>IFERROR(VLOOKUP(C63,Listas!$Q$4:$S$11,IF($B$8="Niños de 6 a 12 meses",3,IF($B$8="Niños de 1 a 5 años",2)),0),0)</f>
        <v>0</v>
      </c>
      <c r="E63" s="7"/>
      <c r="F63" s="9">
        <f t="shared" si="7"/>
        <v>0</v>
      </c>
      <c r="G63" s="6"/>
      <c r="H63" s="8">
        <f>IFERROR(VLOOKUP(G63,Listas!$Q$4:$S$11,IF($B$8="Niños de 6 a 12 meses",3,IF($B$8="Niños de 1 a 5 años",2)),0),0)</f>
        <v>0</v>
      </c>
      <c r="I63" s="7"/>
      <c r="J63" s="9">
        <f t="shared" si="8"/>
        <v>0</v>
      </c>
      <c r="K63" s="6"/>
      <c r="L63" s="8">
        <f>IFERROR(VLOOKUP(K63,Listas!$Q$4:$S$11,IF($B$8="Niños de 6 a 12 meses",3,IF($B$8="Niños de 1 a 5 años",2)),0),0)</f>
        <v>0</v>
      </c>
      <c r="M63" s="7"/>
      <c r="N63" s="9">
        <f t="shared" si="9"/>
        <v>0</v>
      </c>
      <c r="O63" s="6"/>
      <c r="P63" s="8">
        <f>IFERROR(VLOOKUP(O63,Listas!$Q$4:$S$11,IF($B$8="Niños de 6 a 12 meses",3,IF($B$8="Niños de 1 a 5 años",2)),0),0)</f>
        <v>0</v>
      </c>
      <c r="Q63" s="7"/>
      <c r="R63" s="9">
        <f t="shared" si="10"/>
        <v>0</v>
      </c>
      <c r="S63" s="6"/>
      <c r="T63" s="8">
        <f>IFERROR(VLOOKUP(S63,Listas!$Q$4:$S$11,IF($B$8="Niños de 6 a 12 meses",3,IF($B$8="Niños de 1 a 5 años",2)),0),0)</f>
        <v>0</v>
      </c>
      <c r="U63" s="7"/>
      <c r="V63" s="9">
        <f t="shared" si="11"/>
        <v>0</v>
      </c>
      <c r="W63" s="9">
        <f t="shared" si="12"/>
        <v>0</v>
      </c>
    </row>
  </sheetData>
  <sheetProtection algorithmName="SHA-512" hashValue="qT1Dmw4ui4eU6iuMx7YjsCd03fHzrOFUlh1+OroPMoS4C7A6KnMGAcpiFGR5SIjt44jdMFTA5zDhCn2FSrdj8g==" saltValue="IDhusKchF8u9DQvBUsfprQ==" spinCount="100000" sheet="1" objects="1" scenarios="1" autoFilter="0"/>
  <autoFilter ref="A11:W63"/>
  <mergeCells count="10">
    <mergeCell ref="K10:N10"/>
    <mergeCell ref="O10:R10"/>
    <mergeCell ref="S10:V10"/>
    <mergeCell ref="B4:J4"/>
    <mergeCell ref="B5:J5"/>
    <mergeCell ref="B6:J6"/>
    <mergeCell ref="B7:J7"/>
    <mergeCell ref="B8:J8"/>
    <mergeCell ref="C10:F10"/>
    <mergeCell ref="G10:J10"/>
  </mergeCells>
  <dataValidations count="1">
    <dataValidation type="list" allowBlank="1" showInputMessage="1" showErrorMessage="1" sqref="B7:J7">
      <formula1>INDIRECT("_"&amp;$B$5)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scale="51" fitToHeight="0" orientation="landscape" r:id="rId1"/>
  <rowBreaks count="1" manualBreakCount="1">
    <brk id="42" max="22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Listas!$U$5:$U$16</xm:f>
          </x14:formula1>
          <xm:sqref>B4:J4</xm:sqref>
        </x14:dataValidation>
        <x14:dataValidation type="list" allowBlank="1" showInputMessage="1" showErrorMessage="1">
          <x14:formula1>
            <xm:f>Listas!$J$5:$J$26</xm:f>
          </x14:formula1>
          <xm:sqref>B5:J5</xm:sqref>
        </x14:dataValidation>
        <x14:dataValidation type="list" allowBlank="1" showInputMessage="1" showErrorMessage="1">
          <x14:formula1>
            <xm:f>Listas!$Q$5:$Q$11</xm:f>
          </x14:formula1>
          <xm:sqref>G12:G63 K12:K63 O12:O63 S12:S63 C12:C63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zoomScale="90" zoomScaleNormal="90" zoomScaleSheetLayoutView="81" workbookViewId="0">
      <pane ySplit="11" topLeftCell="A21" activePane="bottomLeft" state="frozen"/>
      <selection pane="bottomLeft" activeCell="M6" sqref="M6"/>
    </sheetView>
  </sheetViews>
  <sheetFormatPr baseColWidth="10" defaultColWidth="11.5703125" defaultRowHeight="15" x14ac:dyDescent="0.25"/>
  <cols>
    <col min="1" max="1" width="26.28515625" style="1" bestFit="1" customWidth="1"/>
    <col min="2" max="2" width="10.28515625" style="1" customWidth="1"/>
    <col min="3" max="3" width="10.28515625" style="1" bestFit="1" customWidth="1"/>
    <col min="4" max="4" width="10.42578125" style="1" bestFit="1" customWidth="1"/>
    <col min="5" max="5" width="9.5703125" style="1" bestFit="1" customWidth="1"/>
    <col min="6" max="6" width="12.5703125" style="1" bestFit="1" customWidth="1"/>
    <col min="7" max="7" width="10.28515625" style="1" bestFit="1" customWidth="1"/>
    <col min="8" max="8" width="10.42578125" style="1" bestFit="1" customWidth="1"/>
    <col min="9" max="9" width="9.5703125" style="1" bestFit="1" customWidth="1"/>
    <col min="10" max="10" width="12.5703125" style="1" bestFit="1" customWidth="1"/>
    <col min="11" max="11" width="10.28515625" style="1" bestFit="1" customWidth="1"/>
    <col min="12" max="12" width="10.42578125" style="1" bestFit="1" customWidth="1"/>
    <col min="13" max="13" width="9.5703125" style="1" bestFit="1" customWidth="1"/>
    <col min="14" max="14" width="12.5703125" style="1" bestFit="1" customWidth="1"/>
    <col min="15" max="15" width="10.28515625" style="1" bestFit="1" customWidth="1"/>
    <col min="16" max="16" width="10.42578125" style="1" bestFit="1" customWidth="1"/>
    <col min="17" max="17" width="9.5703125" style="1" bestFit="1" customWidth="1"/>
    <col min="18" max="18" width="12.5703125" style="1" bestFit="1" customWidth="1"/>
    <col min="19" max="19" width="10.28515625" style="1" bestFit="1" customWidth="1"/>
    <col min="20" max="20" width="10.42578125" style="1" bestFit="1" customWidth="1"/>
    <col min="21" max="21" width="9.5703125" style="1" bestFit="1" customWidth="1"/>
    <col min="22" max="22" width="12.5703125" style="1" bestFit="1" customWidth="1"/>
    <col min="23" max="23" width="13.5703125" style="1" bestFit="1" customWidth="1"/>
    <col min="24" max="16384" width="11.5703125" style="1"/>
  </cols>
  <sheetData>
    <row r="1" spans="1:23" ht="7.15" customHeight="1" x14ac:dyDescent="0.25"/>
    <row r="2" spans="1:23" ht="21" x14ac:dyDescent="0.25">
      <c r="B2" s="3" t="s">
        <v>211</v>
      </c>
    </row>
    <row r="3" spans="1:23" ht="7.15" customHeight="1" x14ac:dyDescent="0.25">
      <c r="B3" s="3"/>
    </row>
    <row r="4" spans="1:23" ht="15.75" x14ac:dyDescent="0.25">
      <c r="A4" s="4" t="s">
        <v>128</v>
      </c>
      <c r="B4" s="38"/>
      <c r="C4" s="38"/>
      <c r="D4" s="38"/>
      <c r="E4" s="38"/>
      <c r="F4" s="38"/>
      <c r="G4" s="38"/>
      <c r="H4" s="38"/>
      <c r="I4" s="38"/>
      <c r="J4" s="38"/>
    </row>
    <row r="5" spans="1:23" ht="15.75" x14ac:dyDescent="0.25">
      <c r="A5" s="4" t="s">
        <v>95</v>
      </c>
      <c r="B5" s="38"/>
      <c r="C5" s="38"/>
      <c r="D5" s="38"/>
      <c r="E5" s="38"/>
      <c r="F5" s="38"/>
      <c r="G5" s="38"/>
      <c r="H5" s="38"/>
      <c r="I5" s="38"/>
      <c r="J5" s="38"/>
    </row>
    <row r="6" spans="1:23" ht="31.5" x14ac:dyDescent="0.25">
      <c r="A6" s="4" t="s">
        <v>94</v>
      </c>
      <c r="B6" s="39" t="str">
        <f>IFERROR(VLOOKUP($B$5,Listas!$J$4:$M$26,2,0),"")</f>
        <v/>
      </c>
      <c r="C6" s="39"/>
      <c r="D6" s="39"/>
      <c r="E6" s="39"/>
      <c r="F6" s="39"/>
      <c r="G6" s="39"/>
      <c r="H6" s="39"/>
      <c r="I6" s="39"/>
      <c r="J6" s="39"/>
    </row>
    <row r="7" spans="1:23" ht="15.6" customHeight="1" x14ac:dyDescent="0.25">
      <c r="A7" s="4" t="s">
        <v>96</v>
      </c>
      <c r="B7" s="38"/>
      <c r="C7" s="38"/>
      <c r="D7" s="38"/>
      <c r="E7" s="38"/>
      <c r="F7" s="38"/>
      <c r="G7" s="38"/>
      <c r="H7" s="38"/>
      <c r="I7" s="38"/>
      <c r="J7" s="38"/>
    </row>
    <row r="8" spans="1:23" ht="15.6" customHeight="1" x14ac:dyDescent="0.25">
      <c r="A8" s="4" t="s">
        <v>119</v>
      </c>
      <c r="B8" s="39" t="s">
        <v>108</v>
      </c>
      <c r="C8" s="39"/>
      <c r="D8" s="39"/>
      <c r="E8" s="39"/>
      <c r="F8" s="39"/>
      <c r="G8" s="39"/>
      <c r="H8" s="39"/>
      <c r="I8" s="39"/>
      <c r="J8" s="39"/>
    </row>
    <row r="9" spans="1:23" customFormat="1" x14ac:dyDescent="0.25">
      <c r="W9" s="33"/>
    </row>
    <row r="10" spans="1:23" ht="19.149999999999999" customHeight="1" x14ac:dyDescent="0.25">
      <c r="C10" s="34" t="s">
        <v>103</v>
      </c>
      <c r="D10" s="35"/>
      <c r="E10" s="35"/>
      <c r="F10" s="36"/>
      <c r="G10" s="37" t="s">
        <v>104</v>
      </c>
      <c r="H10" s="37"/>
      <c r="I10" s="37"/>
      <c r="J10" s="37"/>
      <c r="K10" s="34" t="s">
        <v>105</v>
      </c>
      <c r="L10" s="35"/>
      <c r="M10" s="35"/>
      <c r="N10" s="36"/>
      <c r="O10" s="37" t="s">
        <v>107</v>
      </c>
      <c r="P10" s="37"/>
      <c r="Q10" s="37"/>
      <c r="R10" s="37"/>
      <c r="S10" s="34" t="s">
        <v>106</v>
      </c>
      <c r="T10" s="35"/>
      <c r="U10" s="35"/>
      <c r="V10" s="36"/>
    </row>
    <row r="11" spans="1:23" ht="45" x14ac:dyDescent="0.25">
      <c r="A11" s="2" t="s">
        <v>97</v>
      </c>
      <c r="B11" s="2" t="s">
        <v>159</v>
      </c>
      <c r="C11" s="2" t="s">
        <v>99</v>
      </c>
      <c r="D11" s="2" t="s">
        <v>100</v>
      </c>
      <c r="E11" s="2" t="s">
        <v>101</v>
      </c>
      <c r="F11" s="2" t="s">
        <v>121</v>
      </c>
      <c r="G11" s="5" t="s">
        <v>99</v>
      </c>
      <c r="H11" s="5" t="s">
        <v>100</v>
      </c>
      <c r="I11" s="5" t="s">
        <v>101</v>
      </c>
      <c r="J11" s="5" t="s">
        <v>122</v>
      </c>
      <c r="K11" s="2" t="s">
        <v>99</v>
      </c>
      <c r="L11" s="2" t="s">
        <v>100</v>
      </c>
      <c r="M11" s="2" t="s">
        <v>101</v>
      </c>
      <c r="N11" s="2" t="s">
        <v>123</v>
      </c>
      <c r="O11" s="5" t="s">
        <v>99</v>
      </c>
      <c r="P11" s="5" t="s">
        <v>100</v>
      </c>
      <c r="Q11" s="5" t="s">
        <v>101</v>
      </c>
      <c r="R11" s="5" t="s">
        <v>124</v>
      </c>
      <c r="S11" s="2" t="s">
        <v>99</v>
      </c>
      <c r="T11" s="2" t="s">
        <v>100</v>
      </c>
      <c r="U11" s="2" t="s">
        <v>101</v>
      </c>
      <c r="V11" s="2" t="s">
        <v>125</v>
      </c>
      <c r="W11" s="2" t="s">
        <v>102</v>
      </c>
    </row>
    <row r="12" spans="1:23" ht="28.9" customHeight="1" x14ac:dyDescent="0.25">
      <c r="A12" s="20" t="str" cm="1">
        <f t="array" ref="A12">IFERROR(INDEX(Listas!$AB$1:$AB$397,SMALL(Listas!$AE$2:$AE$397,ROW(Listas!AE2)-1)),"")</f>
        <v/>
      </c>
      <c r="B12" s="14" t="str" cm="1">
        <f t="array" ref="B12">IFERROR(INDEX(Listas!$AC$1:$AC$397,SMALL(Listas!$AE$2:$AE$397,ROW(Listas!AE2)-1)),"")</f>
        <v/>
      </c>
      <c r="C12" s="6"/>
      <c r="D12" s="8">
        <f>IFERROR(VLOOKUP(C12,Listas!$Q$4:$S$11,IF($B$8="Niños de 6 a 12 meses",3,IF($B$8="Niños de 1 a 5 años",2)),0),0)</f>
        <v>0</v>
      </c>
      <c r="E12" s="7"/>
      <c r="F12" s="9">
        <f>E12*D12</f>
        <v>0</v>
      </c>
      <c r="G12" s="6"/>
      <c r="H12" s="8">
        <f>IFERROR(VLOOKUP(G12,Listas!$Q$4:$S$11,IF($B$8="Niños de 6 a 12 meses",3,IF($B$8="Niños de 1 a 5 años",2)),0),0)</f>
        <v>0</v>
      </c>
      <c r="I12" s="7"/>
      <c r="J12" s="9">
        <f>I12*H12</f>
        <v>0</v>
      </c>
      <c r="K12" s="6"/>
      <c r="L12" s="8">
        <f>IFERROR(VLOOKUP(K12,Listas!$Q$4:$S$11,IF($B$8="Niños de 6 a 12 meses",3,IF($B$8="Niños de 1 a 5 años",2)),0),0)</f>
        <v>0</v>
      </c>
      <c r="M12" s="7"/>
      <c r="N12" s="9">
        <f>M12*L12</f>
        <v>0</v>
      </c>
      <c r="O12" s="6"/>
      <c r="P12" s="8">
        <f>IFERROR(VLOOKUP(O12,Listas!$Q$4:$S$11,IF($B$8="Niños de 6 a 12 meses",3,IF($B$8="Niños de 1 a 5 años",2)),0),0)</f>
        <v>0</v>
      </c>
      <c r="Q12" s="7"/>
      <c r="R12" s="9">
        <f>Q12*P12</f>
        <v>0</v>
      </c>
      <c r="S12" s="6"/>
      <c r="T12" s="8">
        <f>IFERROR(VLOOKUP(S12,Listas!$Q$4:$S$11,IF($B$8="Niños de 6 a 12 meses",3,IF($B$8="Niños de 1 a 5 años",2)),0),0)</f>
        <v>0</v>
      </c>
      <c r="U12" s="7"/>
      <c r="V12" s="9">
        <f>U12*T12</f>
        <v>0</v>
      </c>
      <c r="W12" s="9">
        <f t="shared" ref="W12" si="0">F12+J12+N12+R12+V12</f>
        <v>0</v>
      </c>
    </row>
    <row r="13" spans="1:23" ht="28.9" customHeight="1" x14ac:dyDescent="0.25">
      <c r="A13" s="20" t="str" cm="1">
        <f t="array" ref="A13">IFERROR(INDEX(Listas!$AB$1:$AB$397,SMALL(Listas!$AE$2:$AE$397,ROW(Listas!AE3)-1)),"")</f>
        <v/>
      </c>
      <c r="B13" s="14" t="str" cm="1">
        <f t="array" ref="B13">IFERROR(INDEX(Listas!$AC$1:$AC$397,SMALL(Listas!$AE$2:$AE$397,ROW(Listas!AE3)-1)),"")</f>
        <v/>
      </c>
      <c r="C13" s="6"/>
      <c r="D13" s="8">
        <f>IFERROR(VLOOKUP(C13,Listas!$Q$4:$S$11,IF($B$8="Niños de 6 a 12 meses",3,IF($B$8="Niños de 1 a 5 años",2)),0),0)</f>
        <v>0</v>
      </c>
      <c r="E13" s="7"/>
      <c r="F13" s="9">
        <f t="shared" ref="F13:F63" si="1">E13*D13</f>
        <v>0</v>
      </c>
      <c r="G13" s="6"/>
      <c r="H13" s="8">
        <f>IFERROR(VLOOKUP(G13,Listas!$Q$4:$S$11,IF($B$8="Niños de 6 a 12 meses",3,IF($B$8="Niños de 1 a 5 años",2)),0),0)</f>
        <v>0</v>
      </c>
      <c r="I13" s="7"/>
      <c r="J13" s="9">
        <f t="shared" ref="J13:J63" si="2">I13*H13</f>
        <v>0</v>
      </c>
      <c r="K13" s="6"/>
      <c r="L13" s="8">
        <f>IFERROR(VLOOKUP(K13,Listas!$Q$4:$S$11,IF($B$8="Niños de 6 a 12 meses",3,IF($B$8="Niños de 1 a 5 años",2)),0),0)</f>
        <v>0</v>
      </c>
      <c r="M13" s="7"/>
      <c r="N13" s="9">
        <f t="shared" ref="N13:N63" si="3">M13*L13</f>
        <v>0</v>
      </c>
      <c r="O13" s="6"/>
      <c r="P13" s="8">
        <f>IFERROR(VLOOKUP(O13,Listas!$Q$4:$S$11,IF($B$8="Niños de 6 a 12 meses",3,IF($B$8="Niños de 1 a 5 años",2)),0),0)</f>
        <v>0</v>
      </c>
      <c r="Q13" s="7"/>
      <c r="R13" s="9">
        <f t="shared" ref="R13:R63" si="4">Q13*P13</f>
        <v>0</v>
      </c>
      <c r="S13" s="6"/>
      <c r="T13" s="8">
        <f>IFERROR(VLOOKUP(S13,Listas!$Q$4:$S$11,IF($B$8="Niños de 6 a 12 meses",3,IF($B$8="Niños de 1 a 5 años",2)),0),0)</f>
        <v>0</v>
      </c>
      <c r="U13" s="7"/>
      <c r="V13" s="9">
        <f t="shared" ref="V13:V63" si="5">U13*T13</f>
        <v>0</v>
      </c>
      <c r="W13" s="9">
        <f t="shared" ref="W13:W63" si="6">F13+J13+N13+R13+V13</f>
        <v>0</v>
      </c>
    </row>
    <row r="14" spans="1:23" ht="28.9" customHeight="1" x14ac:dyDescent="0.25">
      <c r="A14" s="20" t="str" cm="1">
        <f t="array" ref="A14">IFERROR(INDEX(Listas!$AB$1:$AB$397,SMALL(Listas!$AE$2:$AE$397,ROW(Listas!AE4)-1)),"")</f>
        <v/>
      </c>
      <c r="B14" s="14" t="str" cm="1">
        <f t="array" ref="B14">IFERROR(INDEX(Listas!$AC$1:$AC$397,SMALL(Listas!$AE$2:$AE$397,ROW(Listas!AE4)-1)),"")</f>
        <v/>
      </c>
      <c r="C14" s="6"/>
      <c r="D14" s="8">
        <f>IFERROR(VLOOKUP(C14,Listas!$Q$4:$S$11,IF($B$8="Niños de 6 a 12 meses",3,IF($B$8="Niños de 1 a 5 años",2)),0),0)</f>
        <v>0</v>
      </c>
      <c r="E14" s="7"/>
      <c r="F14" s="9">
        <f t="shared" si="1"/>
        <v>0</v>
      </c>
      <c r="G14" s="6"/>
      <c r="H14" s="8">
        <f>IFERROR(VLOOKUP(G14,Listas!$Q$4:$S$11,IF($B$8="Niños de 6 a 12 meses",3,IF($B$8="Niños de 1 a 5 años",2)),0),0)</f>
        <v>0</v>
      </c>
      <c r="I14" s="7"/>
      <c r="J14" s="9">
        <f t="shared" si="2"/>
        <v>0</v>
      </c>
      <c r="K14" s="6"/>
      <c r="L14" s="8">
        <f>IFERROR(VLOOKUP(K14,Listas!$Q$4:$S$11,IF($B$8="Niños de 6 a 12 meses",3,IF($B$8="Niños de 1 a 5 años",2)),0),0)</f>
        <v>0</v>
      </c>
      <c r="M14" s="7"/>
      <c r="N14" s="9">
        <f t="shared" si="3"/>
        <v>0</v>
      </c>
      <c r="O14" s="6"/>
      <c r="P14" s="8">
        <f>IFERROR(VLOOKUP(O14,Listas!$Q$4:$S$11,IF($B$8="Niños de 6 a 12 meses",3,IF($B$8="Niños de 1 a 5 años",2)),0),0)</f>
        <v>0</v>
      </c>
      <c r="Q14" s="7"/>
      <c r="R14" s="9">
        <f t="shared" si="4"/>
        <v>0</v>
      </c>
      <c r="S14" s="6"/>
      <c r="T14" s="8">
        <f>IFERROR(VLOOKUP(S14,Listas!$Q$4:$S$11,IF($B$8="Niños de 6 a 12 meses",3,IF($B$8="Niños de 1 a 5 años",2)),0),0)</f>
        <v>0</v>
      </c>
      <c r="U14" s="7"/>
      <c r="V14" s="9">
        <f t="shared" si="5"/>
        <v>0</v>
      </c>
      <c r="W14" s="9">
        <f t="shared" si="6"/>
        <v>0</v>
      </c>
    </row>
    <row r="15" spans="1:23" ht="28.9" customHeight="1" x14ac:dyDescent="0.25">
      <c r="A15" s="20" t="str" cm="1">
        <f t="array" ref="A15">IFERROR(INDEX(Listas!$AB$1:$AB$397,SMALL(Listas!$AE$2:$AE$397,ROW(Listas!AE5)-1)),"")</f>
        <v/>
      </c>
      <c r="B15" s="14" t="str" cm="1">
        <f t="array" ref="B15">IFERROR(INDEX(Listas!$AC$1:$AC$397,SMALL(Listas!$AE$2:$AE$397,ROW(Listas!AE5)-1)),"")</f>
        <v/>
      </c>
      <c r="C15" s="6"/>
      <c r="D15" s="8">
        <f>IFERROR(VLOOKUP(C15,Listas!$Q$4:$S$11,IF($B$8="Niños de 6 a 12 meses",3,IF($B$8="Niños de 1 a 5 años",2)),0),0)</f>
        <v>0</v>
      </c>
      <c r="E15" s="7"/>
      <c r="F15" s="9">
        <f t="shared" si="1"/>
        <v>0</v>
      </c>
      <c r="G15" s="6"/>
      <c r="H15" s="8">
        <f>IFERROR(VLOOKUP(G15,Listas!$Q$4:$S$11,IF($B$8="Niños de 6 a 12 meses",3,IF($B$8="Niños de 1 a 5 años",2)),0),0)</f>
        <v>0</v>
      </c>
      <c r="I15" s="7"/>
      <c r="J15" s="9">
        <f t="shared" si="2"/>
        <v>0</v>
      </c>
      <c r="K15" s="6"/>
      <c r="L15" s="8">
        <f>IFERROR(VLOOKUP(K15,Listas!$Q$4:$S$11,IF($B$8="Niños de 6 a 12 meses",3,IF($B$8="Niños de 1 a 5 años",2)),0),0)</f>
        <v>0</v>
      </c>
      <c r="M15" s="7"/>
      <c r="N15" s="9">
        <f t="shared" si="3"/>
        <v>0</v>
      </c>
      <c r="O15" s="6"/>
      <c r="P15" s="8">
        <f>IFERROR(VLOOKUP(O15,Listas!$Q$4:$S$11,IF($B$8="Niños de 6 a 12 meses",3,IF($B$8="Niños de 1 a 5 años",2)),0),0)</f>
        <v>0</v>
      </c>
      <c r="Q15" s="7"/>
      <c r="R15" s="9">
        <f t="shared" si="4"/>
        <v>0</v>
      </c>
      <c r="S15" s="6"/>
      <c r="T15" s="8">
        <f>IFERROR(VLOOKUP(S15,Listas!$Q$4:$S$11,IF($B$8="Niños de 6 a 12 meses",3,IF($B$8="Niños de 1 a 5 años",2)),0),0)</f>
        <v>0</v>
      </c>
      <c r="U15" s="7"/>
      <c r="V15" s="9">
        <f t="shared" si="5"/>
        <v>0</v>
      </c>
      <c r="W15" s="9">
        <f t="shared" si="6"/>
        <v>0</v>
      </c>
    </row>
    <row r="16" spans="1:23" ht="28.9" customHeight="1" x14ac:dyDescent="0.25">
      <c r="A16" s="20" t="str" cm="1">
        <f t="array" ref="A16">IFERROR(INDEX(Listas!$AB$1:$AB$397,SMALL(Listas!$AE$2:$AE$397,ROW(Listas!AE6)-1)),"")</f>
        <v/>
      </c>
      <c r="B16" s="14" t="str" cm="1">
        <f t="array" ref="B16">IFERROR(INDEX(Listas!$AC$1:$AC$397,SMALL(Listas!$AE$2:$AE$397,ROW(Listas!AE6)-1)),"")</f>
        <v/>
      </c>
      <c r="C16" s="6"/>
      <c r="D16" s="8">
        <f>IFERROR(VLOOKUP(C16,Listas!$Q$4:$S$11,IF($B$8="Niños de 6 a 12 meses",3,IF($B$8="Niños de 1 a 5 años",2)),0),0)</f>
        <v>0</v>
      </c>
      <c r="E16" s="7"/>
      <c r="F16" s="9">
        <f t="shared" si="1"/>
        <v>0</v>
      </c>
      <c r="G16" s="6"/>
      <c r="H16" s="8">
        <f>IFERROR(VLOOKUP(G16,Listas!$Q$4:$S$11,IF($B$8="Niños de 6 a 12 meses",3,IF($B$8="Niños de 1 a 5 años",2)),0),0)</f>
        <v>0</v>
      </c>
      <c r="I16" s="7"/>
      <c r="J16" s="9">
        <f t="shared" si="2"/>
        <v>0</v>
      </c>
      <c r="K16" s="6"/>
      <c r="L16" s="8">
        <f>IFERROR(VLOOKUP(K16,Listas!$Q$4:$S$11,IF($B$8="Niños de 6 a 12 meses",3,IF($B$8="Niños de 1 a 5 años",2)),0),0)</f>
        <v>0</v>
      </c>
      <c r="M16" s="7"/>
      <c r="N16" s="9">
        <f t="shared" si="3"/>
        <v>0</v>
      </c>
      <c r="O16" s="6"/>
      <c r="P16" s="8">
        <f>IFERROR(VLOOKUP(O16,Listas!$Q$4:$S$11,IF($B$8="Niños de 6 a 12 meses",3,IF($B$8="Niños de 1 a 5 años",2)),0),0)</f>
        <v>0</v>
      </c>
      <c r="Q16" s="7"/>
      <c r="R16" s="9">
        <f t="shared" si="4"/>
        <v>0</v>
      </c>
      <c r="S16" s="6"/>
      <c r="T16" s="8">
        <f>IFERROR(VLOOKUP(S16,Listas!$Q$4:$S$11,IF($B$8="Niños de 6 a 12 meses",3,IF($B$8="Niños de 1 a 5 años",2)),0),0)</f>
        <v>0</v>
      </c>
      <c r="U16" s="7"/>
      <c r="V16" s="9">
        <f t="shared" si="5"/>
        <v>0</v>
      </c>
      <c r="W16" s="9">
        <f t="shared" si="6"/>
        <v>0</v>
      </c>
    </row>
    <row r="17" spans="1:23" ht="28.9" customHeight="1" x14ac:dyDescent="0.25">
      <c r="A17" s="20" t="str" cm="1">
        <f t="array" ref="A17">IFERROR(INDEX(Listas!$AB$1:$AB$397,SMALL(Listas!$AE$2:$AE$397,ROW(Listas!AE7)-1)),"")</f>
        <v/>
      </c>
      <c r="B17" s="14" t="str" cm="1">
        <f t="array" ref="B17">IFERROR(INDEX(Listas!$AC$1:$AC$397,SMALL(Listas!$AE$2:$AE$397,ROW(Listas!AE7)-1)),"")</f>
        <v/>
      </c>
      <c r="C17" s="6"/>
      <c r="D17" s="8">
        <f>IFERROR(VLOOKUP(C17,Listas!$Q$4:$S$11,IF($B$8="Niños de 6 a 12 meses",3,IF($B$8="Niños de 1 a 5 años",2)),0),0)</f>
        <v>0</v>
      </c>
      <c r="E17" s="7"/>
      <c r="F17" s="9">
        <f t="shared" si="1"/>
        <v>0</v>
      </c>
      <c r="G17" s="6"/>
      <c r="H17" s="8">
        <f>IFERROR(VLOOKUP(G17,Listas!$Q$4:$S$11,IF($B$8="Niños de 6 a 12 meses",3,IF($B$8="Niños de 1 a 5 años",2)),0),0)</f>
        <v>0</v>
      </c>
      <c r="I17" s="7"/>
      <c r="J17" s="9">
        <f t="shared" si="2"/>
        <v>0</v>
      </c>
      <c r="K17" s="6"/>
      <c r="L17" s="8">
        <f>IFERROR(VLOOKUP(K17,Listas!$Q$4:$S$11,IF($B$8="Niños de 6 a 12 meses",3,IF($B$8="Niños de 1 a 5 años",2)),0),0)</f>
        <v>0</v>
      </c>
      <c r="M17" s="7"/>
      <c r="N17" s="9">
        <f t="shared" si="3"/>
        <v>0</v>
      </c>
      <c r="O17" s="6"/>
      <c r="P17" s="8">
        <f>IFERROR(VLOOKUP(O17,Listas!$Q$4:$S$11,IF($B$8="Niños de 6 a 12 meses",3,IF($B$8="Niños de 1 a 5 años",2)),0),0)</f>
        <v>0</v>
      </c>
      <c r="Q17" s="7"/>
      <c r="R17" s="9">
        <f t="shared" si="4"/>
        <v>0</v>
      </c>
      <c r="S17" s="6"/>
      <c r="T17" s="8">
        <f>IFERROR(VLOOKUP(S17,Listas!$Q$4:$S$11,IF($B$8="Niños de 6 a 12 meses",3,IF($B$8="Niños de 1 a 5 años",2)),0),0)</f>
        <v>0</v>
      </c>
      <c r="U17" s="7"/>
      <c r="V17" s="9">
        <f t="shared" si="5"/>
        <v>0</v>
      </c>
      <c r="W17" s="9">
        <f t="shared" si="6"/>
        <v>0</v>
      </c>
    </row>
    <row r="18" spans="1:23" ht="28.9" customHeight="1" x14ac:dyDescent="0.25">
      <c r="A18" s="20" t="str" cm="1">
        <f t="array" ref="A18">IFERROR(INDEX(Listas!$AB$1:$AB$397,SMALL(Listas!$AE$2:$AE$397,ROW(Listas!AE8)-1)),"")</f>
        <v/>
      </c>
      <c r="B18" s="14" t="str" cm="1">
        <f t="array" ref="B18">IFERROR(INDEX(Listas!$AC$1:$AC$397,SMALL(Listas!$AE$2:$AE$397,ROW(Listas!AE8)-1)),"")</f>
        <v/>
      </c>
      <c r="C18" s="6"/>
      <c r="D18" s="8">
        <f>IFERROR(VLOOKUP(C18,Listas!$Q$4:$S$11,IF($B$8="Niños de 6 a 12 meses",3,IF($B$8="Niños de 1 a 5 años",2)),0),0)</f>
        <v>0</v>
      </c>
      <c r="E18" s="7"/>
      <c r="F18" s="9">
        <f t="shared" si="1"/>
        <v>0</v>
      </c>
      <c r="G18" s="6"/>
      <c r="H18" s="8">
        <f>IFERROR(VLOOKUP(G18,Listas!$Q$4:$S$11,IF($B$8="Niños de 6 a 12 meses",3,IF($B$8="Niños de 1 a 5 años",2)),0),0)</f>
        <v>0</v>
      </c>
      <c r="I18" s="7"/>
      <c r="J18" s="9">
        <f t="shared" si="2"/>
        <v>0</v>
      </c>
      <c r="K18" s="6"/>
      <c r="L18" s="8">
        <f>IFERROR(VLOOKUP(K18,Listas!$Q$4:$S$11,IF($B$8="Niños de 6 a 12 meses",3,IF($B$8="Niños de 1 a 5 años",2)),0),0)</f>
        <v>0</v>
      </c>
      <c r="M18" s="7"/>
      <c r="N18" s="9">
        <f t="shared" si="3"/>
        <v>0</v>
      </c>
      <c r="O18" s="6"/>
      <c r="P18" s="8">
        <f>IFERROR(VLOOKUP(O18,Listas!$Q$4:$S$11,IF($B$8="Niños de 6 a 12 meses",3,IF($B$8="Niños de 1 a 5 años",2)),0),0)</f>
        <v>0</v>
      </c>
      <c r="Q18" s="7"/>
      <c r="R18" s="9">
        <f t="shared" si="4"/>
        <v>0</v>
      </c>
      <c r="S18" s="6"/>
      <c r="T18" s="8">
        <f>IFERROR(VLOOKUP(S18,Listas!$Q$4:$S$11,IF($B$8="Niños de 6 a 12 meses",3,IF($B$8="Niños de 1 a 5 años",2)),0),0)</f>
        <v>0</v>
      </c>
      <c r="U18" s="7"/>
      <c r="V18" s="9">
        <f t="shared" si="5"/>
        <v>0</v>
      </c>
      <c r="W18" s="9">
        <f t="shared" si="6"/>
        <v>0</v>
      </c>
    </row>
    <row r="19" spans="1:23" ht="28.9" customHeight="1" x14ac:dyDescent="0.25">
      <c r="A19" s="20" t="str" cm="1">
        <f t="array" ref="A19">IFERROR(INDEX(Listas!$AB$1:$AB$397,SMALL(Listas!$AE$2:$AE$397,ROW(Listas!AE9)-1)),"")</f>
        <v/>
      </c>
      <c r="B19" s="14" t="str" cm="1">
        <f t="array" ref="B19">IFERROR(INDEX(Listas!$AC$1:$AC$397,SMALL(Listas!$AE$2:$AE$397,ROW(Listas!AE9)-1)),"")</f>
        <v/>
      </c>
      <c r="C19" s="6"/>
      <c r="D19" s="8">
        <f>IFERROR(VLOOKUP(C19,Listas!$Q$4:$S$11,IF($B$8="Niños de 6 a 12 meses",3,IF($B$8="Niños de 1 a 5 años",2)),0),0)</f>
        <v>0</v>
      </c>
      <c r="E19" s="7"/>
      <c r="F19" s="9">
        <f t="shared" si="1"/>
        <v>0</v>
      </c>
      <c r="G19" s="6"/>
      <c r="H19" s="8">
        <f>IFERROR(VLOOKUP(G19,Listas!$Q$4:$S$11,IF($B$8="Niños de 6 a 12 meses",3,IF($B$8="Niños de 1 a 5 años",2)),0),0)</f>
        <v>0</v>
      </c>
      <c r="I19" s="7"/>
      <c r="J19" s="9">
        <f t="shared" si="2"/>
        <v>0</v>
      </c>
      <c r="K19" s="6"/>
      <c r="L19" s="8">
        <f>IFERROR(VLOOKUP(K19,Listas!$Q$4:$S$11,IF($B$8="Niños de 6 a 12 meses",3,IF($B$8="Niños de 1 a 5 años",2)),0),0)</f>
        <v>0</v>
      </c>
      <c r="M19" s="7"/>
      <c r="N19" s="9">
        <f t="shared" si="3"/>
        <v>0</v>
      </c>
      <c r="O19" s="6"/>
      <c r="P19" s="8">
        <f>IFERROR(VLOOKUP(O19,Listas!$Q$4:$S$11,IF($B$8="Niños de 6 a 12 meses",3,IF($B$8="Niños de 1 a 5 años",2)),0),0)</f>
        <v>0</v>
      </c>
      <c r="Q19" s="7"/>
      <c r="R19" s="9">
        <f t="shared" si="4"/>
        <v>0</v>
      </c>
      <c r="S19" s="6"/>
      <c r="T19" s="8">
        <f>IFERROR(VLOOKUP(S19,Listas!$Q$4:$S$11,IF($B$8="Niños de 6 a 12 meses",3,IF($B$8="Niños de 1 a 5 años",2)),0),0)</f>
        <v>0</v>
      </c>
      <c r="U19" s="7"/>
      <c r="V19" s="9">
        <f t="shared" si="5"/>
        <v>0</v>
      </c>
      <c r="W19" s="9">
        <f t="shared" si="6"/>
        <v>0</v>
      </c>
    </row>
    <row r="20" spans="1:23" ht="28.9" customHeight="1" x14ac:dyDescent="0.25">
      <c r="A20" s="20" t="str" cm="1">
        <f t="array" ref="A20">IFERROR(INDEX(Listas!$AB$1:$AB$397,SMALL(Listas!$AE$2:$AE$397,ROW(Listas!AE10)-1)),"")</f>
        <v/>
      </c>
      <c r="B20" s="14" t="str" cm="1">
        <f t="array" ref="B20">IFERROR(INDEX(Listas!$AC$1:$AC$397,SMALL(Listas!$AE$2:$AE$397,ROW(Listas!AE10)-1)),"")</f>
        <v/>
      </c>
      <c r="C20" s="6"/>
      <c r="D20" s="8">
        <f>IFERROR(VLOOKUP(C20,Listas!$Q$4:$S$11,IF($B$8="Niños de 6 a 12 meses",3,IF($B$8="Niños de 1 a 5 años",2)),0),0)</f>
        <v>0</v>
      </c>
      <c r="E20" s="7"/>
      <c r="F20" s="9">
        <f t="shared" si="1"/>
        <v>0</v>
      </c>
      <c r="G20" s="6"/>
      <c r="H20" s="8">
        <f>IFERROR(VLOOKUP(G20,Listas!$Q$4:$S$11,IF($B$8="Niños de 6 a 12 meses",3,IF($B$8="Niños de 1 a 5 años",2)),0),0)</f>
        <v>0</v>
      </c>
      <c r="I20" s="7"/>
      <c r="J20" s="9">
        <f t="shared" si="2"/>
        <v>0</v>
      </c>
      <c r="K20" s="6"/>
      <c r="L20" s="8">
        <f>IFERROR(VLOOKUP(K20,Listas!$Q$4:$S$11,IF($B$8="Niños de 6 a 12 meses",3,IF($B$8="Niños de 1 a 5 años",2)),0),0)</f>
        <v>0</v>
      </c>
      <c r="M20" s="7"/>
      <c r="N20" s="9">
        <f t="shared" si="3"/>
        <v>0</v>
      </c>
      <c r="O20" s="6"/>
      <c r="P20" s="8">
        <f>IFERROR(VLOOKUP(O20,Listas!$Q$4:$S$11,IF($B$8="Niños de 6 a 12 meses",3,IF($B$8="Niños de 1 a 5 años",2)),0),0)</f>
        <v>0</v>
      </c>
      <c r="Q20" s="7"/>
      <c r="R20" s="9">
        <f t="shared" si="4"/>
        <v>0</v>
      </c>
      <c r="S20" s="6"/>
      <c r="T20" s="8">
        <f>IFERROR(VLOOKUP(S20,Listas!$Q$4:$S$11,IF($B$8="Niños de 6 a 12 meses",3,IF($B$8="Niños de 1 a 5 años",2)),0),0)</f>
        <v>0</v>
      </c>
      <c r="U20" s="7"/>
      <c r="V20" s="9">
        <f t="shared" si="5"/>
        <v>0</v>
      </c>
      <c r="W20" s="9">
        <f t="shared" si="6"/>
        <v>0</v>
      </c>
    </row>
    <row r="21" spans="1:23" ht="28.9" customHeight="1" x14ac:dyDescent="0.25">
      <c r="A21" s="20" t="str" cm="1">
        <f t="array" ref="A21">IFERROR(INDEX(Listas!$AB$1:$AB$397,SMALL(Listas!$AE$2:$AE$397,ROW(Listas!AE11)-1)),"")</f>
        <v/>
      </c>
      <c r="B21" s="14" t="str" cm="1">
        <f t="array" ref="B21">IFERROR(INDEX(Listas!$AC$1:$AC$397,SMALL(Listas!$AE$2:$AE$397,ROW(Listas!AE11)-1)),"")</f>
        <v/>
      </c>
      <c r="C21" s="6"/>
      <c r="D21" s="8">
        <f>IFERROR(VLOOKUP(C21,Listas!$Q$4:$S$11,IF($B$8="Niños de 6 a 12 meses",3,IF($B$8="Niños de 1 a 5 años",2)),0),0)</f>
        <v>0</v>
      </c>
      <c r="E21" s="7"/>
      <c r="F21" s="9">
        <f t="shared" si="1"/>
        <v>0</v>
      </c>
      <c r="G21" s="6"/>
      <c r="H21" s="8">
        <f>IFERROR(VLOOKUP(G21,Listas!$Q$4:$S$11,IF($B$8="Niños de 6 a 12 meses",3,IF($B$8="Niños de 1 a 5 años",2)),0),0)</f>
        <v>0</v>
      </c>
      <c r="I21" s="7"/>
      <c r="J21" s="9">
        <f t="shared" si="2"/>
        <v>0</v>
      </c>
      <c r="K21" s="6"/>
      <c r="L21" s="8">
        <f>IFERROR(VLOOKUP(K21,Listas!$Q$4:$S$11,IF($B$8="Niños de 6 a 12 meses",3,IF($B$8="Niños de 1 a 5 años",2)),0),0)</f>
        <v>0</v>
      </c>
      <c r="M21" s="7"/>
      <c r="N21" s="9">
        <f t="shared" si="3"/>
        <v>0</v>
      </c>
      <c r="O21" s="6"/>
      <c r="P21" s="8">
        <f>IFERROR(VLOOKUP(O21,Listas!$Q$4:$S$11,IF($B$8="Niños de 6 a 12 meses",3,IF($B$8="Niños de 1 a 5 años",2)),0),0)</f>
        <v>0</v>
      </c>
      <c r="Q21" s="7"/>
      <c r="R21" s="9">
        <f t="shared" si="4"/>
        <v>0</v>
      </c>
      <c r="S21" s="6"/>
      <c r="T21" s="8">
        <f>IFERROR(VLOOKUP(S21,Listas!$Q$4:$S$11,IF($B$8="Niños de 6 a 12 meses",3,IF($B$8="Niños de 1 a 5 años",2)),0),0)</f>
        <v>0</v>
      </c>
      <c r="U21" s="7"/>
      <c r="V21" s="9">
        <f t="shared" si="5"/>
        <v>0</v>
      </c>
      <c r="W21" s="9">
        <f t="shared" si="6"/>
        <v>0</v>
      </c>
    </row>
    <row r="22" spans="1:23" ht="28.9" customHeight="1" x14ac:dyDescent="0.25">
      <c r="A22" s="20" t="str" cm="1">
        <f t="array" ref="A22">IFERROR(INDEX(Listas!$AB$1:$AB$397,SMALL(Listas!$AE$2:$AE$397,ROW(Listas!AE12)-1)),"")</f>
        <v/>
      </c>
      <c r="B22" s="14" t="str" cm="1">
        <f t="array" ref="B22">IFERROR(INDEX(Listas!$AC$1:$AC$397,SMALL(Listas!$AE$2:$AE$397,ROW(Listas!AE12)-1)),"")</f>
        <v/>
      </c>
      <c r="C22" s="6"/>
      <c r="D22" s="8">
        <f>IFERROR(VLOOKUP(C22,Listas!$Q$4:$S$11,IF($B$8="Niños de 6 a 12 meses",3,IF($B$8="Niños de 1 a 5 años",2)),0),0)</f>
        <v>0</v>
      </c>
      <c r="E22" s="7"/>
      <c r="F22" s="9">
        <f t="shared" si="1"/>
        <v>0</v>
      </c>
      <c r="G22" s="6"/>
      <c r="H22" s="8">
        <f>IFERROR(VLOOKUP(G22,Listas!$Q$4:$S$11,IF($B$8="Niños de 6 a 12 meses",3,IF($B$8="Niños de 1 a 5 años",2)),0),0)</f>
        <v>0</v>
      </c>
      <c r="I22" s="7"/>
      <c r="J22" s="9">
        <f t="shared" si="2"/>
        <v>0</v>
      </c>
      <c r="K22" s="6"/>
      <c r="L22" s="8">
        <f>IFERROR(VLOOKUP(K22,Listas!$Q$4:$S$11,IF($B$8="Niños de 6 a 12 meses",3,IF($B$8="Niños de 1 a 5 años",2)),0),0)</f>
        <v>0</v>
      </c>
      <c r="M22" s="7"/>
      <c r="N22" s="9">
        <f t="shared" si="3"/>
        <v>0</v>
      </c>
      <c r="O22" s="6"/>
      <c r="P22" s="8">
        <f>IFERROR(VLOOKUP(O22,Listas!$Q$4:$S$11,IF($B$8="Niños de 6 a 12 meses",3,IF($B$8="Niños de 1 a 5 años",2)),0),0)</f>
        <v>0</v>
      </c>
      <c r="Q22" s="7"/>
      <c r="R22" s="9">
        <f t="shared" si="4"/>
        <v>0</v>
      </c>
      <c r="S22" s="6"/>
      <c r="T22" s="8">
        <f>IFERROR(VLOOKUP(S22,Listas!$Q$4:$S$11,IF($B$8="Niños de 6 a 12 meses",3,IF($B$8="Niños de 1 a 5 años",2)),0),0)</f>
        <v>0</v>
      </c>
      <c r="U22" s="7"/>
      <c r="V22" s="9">
        <f t="shared" si="5"/>
        <v>0</v>
      </c>
      <c r="W22" s="9">
        <f t="shared" si="6"/>
        <v>0</v>
      </c>
    </row>
    <row r="23" spans="1:23" ht="28.9" customHeight="1" x14ac:dyDescent="0.25">
      <c r="A23" s="20" t="str" cm="1">
        <f t="array" ref="A23">IFERROR(INDEX(Listas!$AB$1:$AB$397,SMALL(Listas!$AE$2:$AE$397,ROW(Listas!AE13)-1)),"")</f>
        <v/>
      </c>
      <c r="B23" s="14" t="str" cm="1">
        <f t="array" ref="B23">IFERROR(INDEX(Listas!$AC$1:$AC$397,SMALL(Listas!$AE$2:$AE$397,ROW(Listas!AE13)-1)),"")</f>
        <v/>
      </c>
      <c r="C23" s="6"/>
      <c r="D23" s="8">
        <f>IFERROR(VLOOKUP(C23,Listas!$Q$4:$S$11,IF($B$8="Niños de 6 a 12 meses",3,IF($B$8="Niños de 1 a 5 años",2)),0),0)</f>
        <v>0</v>
      </c>
      <c r="E23" s="7"/>
      <c r="F23" s="9">
        <f t="shared" si="1"/>
        <v>0</v>
      </c>
      <c r="G23" s="6"/>
      <c r="H23" s="8">
        <f>IFERROR(VLOOKUP(G23,Listas!$Q$4:$S$11,IF($B$8="Niños de 6 a 12 meses",3,IF($B$8="Niños de 1 a 5 años",2)),0),0)</f>
        <v>0</v>
      </c>
      <c r="I23" s="7"/>
      <c r="J23" s="9">
        <f t="shared" si="2"/>
        <v>0</v>
      </c>
      <c r="K23" s="6"/>
      <c r="L23" s="8">
        <f>IFERROR(VLOOKUP(K23,Listas!$Q$4:$S$11,IF($B$8="Niños de 6 a 12 meses",3,IF($B$8="Niños de 1 a 5 años",2)),0),0)</f>
        <v>0</v>
      </c>
      <c r="M23" s="7"/>
      <c r="N23" s="9">
        <f t="shared" si="3"/>
        <v>0</v>
      </c>
      <c r="O23" s="6"/>
      <c r="P23" s="8">
        <f>IFERROR(VLOOKUP(O23,Listas!$Q$4:$S$11,IF($B$8="Niños de 6 a 12 meses",3,IF($B$8="Niños de 1 a 5 años",2)),0),0)</f>
        <v>0</v>
      </c>
      <c r="Q23" s="7"/>
      <c r="R23" s="9">
        <f t="shared" si="4"/>
        <v>0</v>
      </c>
      <c r="S23" s="6"/>
      <c r="T23" s="8">
        <f>IFERROR(VLOOKUP(S23,Listas!$Q$4:$S$11,IF($B$8="Niños de 6 a 12 meses",3,IF($B$8="Niños de 1 a 5 años",2)),0),0)</f>
        <v>0</v>
      </c>
      <c r="U23" s="7"/>
      <c r="V23" s="9">
        <f t="shared" si="5"/>
        <v>0</v>
      </c>
      <c r="W23" s="9">
        <f t="shared" si="6"/>
        <v>0</v>
      </c>
    </row>
    <row r="24" spans="1:23" ht="28.9" customHeight="1" x14ac:dyDescent="0.25">
      <c r="A24" s="20" t="str" cm="1">
        <f t="array" ref="A24">IFERROR(INDEX(Listas!$AB$1:$AB$397,SMALL(Listas!$AE$2:$AE$397,ROW(Listas!AE14)-1)),"")</f>
        <v/>
      </c>
      <c r="B24" s="14" t="str" cm="1">
        <f t="array" ref="B24">IFERROR(INDEX(Listas!$AC$1:$AC$397,SMALL(Listas!$AE$2:$AE$397,ROW(Listas!AE14)-1)),"")</f>
        <v/>
      </c>
      <c r="C24" s="6"/>
      <c r="D24" s="8">
        <f>IFERROR(VLOOKUP(C24,Listas!$Q$4:$S$11,IF($B$8="Niños de 6 a 12 meses",3,IF($B$8="Niños de 1 a 5 años",2)),0),0)</f>
        <v>0</v>
      </c>
      <c r="E24" s="7"/>
      <c r="F24" s="9">
        <f t="shared" si="1"/>
        <v>0</v>
      </c>
      <c r="G24" s="6"/>
      <c r="H24" s="8">
        <f>IFERROR(VLOOKUP(G24,Listas!$Q$4:$S$11,IF($B$8="Niños de 6 a 12 meses",3,IF($B$8="Niños de 1 a 5 años",2)),0),0)</f>
        <v>0</v>
      </c>
      <c r="I24" s="7"/>
      <c r="J24" s="9">
        <f t="shared" si="2"/>
        <v>0</v>
      </c>
      <c r="K24" s="6"/>
      <c r="L24" s="8">
        <f>IFERROR(VLOOKUP(K24,Listas!$Q$4:$S$11,IF($B$8="Niños de 6 a 12 meses",3,IF($B$8="Niños de 1 a 5 años",2)),0),0)</f>
        <v>0</v>
      </c>
      <c r="M24" s="7"/>
      <c r="N24" s="9">
        <f t="shared" si="3"/>
        <v>0</v>
      </c>
      <c r="O24" s="6"/>
      <c r="P24" s="8">
        <f>IFERROR(VLOOKUP(O24,Listas!$Q$4:$S$11,IF($B$8="Niños de 6 a 12 meses",3,IF($B$8="Niños de 1 a 5 años",2)),0),0)</f>
        <v>0</v>
      </c>
      <c r="Q24" s="7"/>
      <c r="R24" s="9">
        <f t="shared" si="4"/>
        <v>0</v>
      </c>
      <c r="S24" s="6"/>
      <c r="T24" s="8">
        <f>IFERROR(VLOOKUP(S24,Listas!$Q$4:$S$11,IF($B$8="Niños de 6 a 12 meses",3,IF($B$8="Niños de 1 a 5 años",2)),0),0)</f>
        <v>0</v>
      </c>
      <c r="U24" s="7"/>
      <c r="V24" s="9">
        <f t="shared" si="5"/>
        <v>0</v>
      </c>
      <c r="W24" s="9">
        <f t="shared" si="6"/>
        <v>0</v>
      </c>
    </row>
    <row r="25" spans="1:23" ht="28.9" customHeight="1" x14ac:dyDescent="0.25">
      <c r="A25" s="20" t="str" cm="1">
        <f t="array" ref="A25">IFERROR(INDEX(Listas!$AB$1:$AB$397,SMALL(Listas!$AE$2:$AE$397,ROW(Listas!AE15)-1)),"")</f>
        <v/>
      </c>
      <c r="B25" s="14" t="str" cm="1">
        <f t="array" ref="B25">IFERROR(INDEX(Listas!$AC$1:$AC$397,SMALL(Listas!$AE$2:$AE$397,ROW(Listas!AE15)-1)),"")</f>
        <v/>
      </c>
      <c r="C25" s="6"/>
      <c r="D25" s="8">
        <f>IFERROR(VLOOKUP(C25,Listas!$Q$4:$S$11,IF($B$8="Niños de 6 a 12 meses",3,IF($B$8="Niños de 1 a 5 años",2)),0),0)</f>
        <v>0</v>
      </c>
      <c r="E25" s="7"/>
      <c r="F25" s="9">
        <f t="shared" si="1"/>
        <v>0</v>
      </c>
      <c r="G25" s="6"/>
      <c r="H25" s="8">
        <f>IFERROR(VLOOKUP(G25,Listas!$Q$4:$S$11,IF($B$8="Niños de 6 a 12 meses",3,IF($B$8="Niños de 1 a 5 años",2)),0),0)</f>
        <v>0</v>
      </c>
      <c r="I25" s="7"/>
      <c r="J25" s="9">
        <f t="shared" si="2"/>
        <v>0</v>
      </c>
      <c r="K25" s="6"/>
      <c r="L25" s="8">
        <f>IFERROR(VLOOKUP(K25,Listas!$Q$4:$S$11,IF($B$8="Niños de 6 a 12 meses",3,IF($B$8="Niños de 1 a 5 años",2)),0),0)</f>
        <v>0</v>
      </c>
      <c r="M25" s="7"/>
      <c r="N25" s="9">
        <f t="shared" si="3"/>
        <v>0</v>
      </c>
      <c r="O25" s="6"/>
      <c r="P25" s="8">
        <f>IFERROR(VLOOKUP(O25,Listas!$Q$4:$S$11,IF($B$8="Niños de 6 a 12 meses",3,IF($B$8="Niños de 1 a 5 años",2)),0),0)</f>
        <v>0</v>
      </c>
      <c r="Q25" s="7"/>
      <c r="R25" s="9">
        <f t="shared" si="4"/>
        <v>0</v>
      </c>
      <c r="S25" s="6"/>
      <c r="T25" s="8">
        <f>IFERROR(VLOOKUP(S25,Listas!$Q$4:$S$11,IF($B$8="Niños de 6 a 12 meses",3,IF($B$8="Niños de 1 a 5 años",2)),0),0)</f>
        <v>0</v>
      </c>
      <c r="U25" s="7"/>
      <c r="V25" s="9">
        <f t="shared" si="5"/>
        <v>0</v>
      </c>
      <c r="W25" s="9">
        <f t="shared" si="6"/>
        <v>0</v>
      </c>
    </row>
    <row r="26" spans="1:23" ht="28.9" customHeight="1" x14ac:dyDescent="0.25">
      <c r="A26" s="20" t="str" cm="1">
        <f t="array" ref="A26">IFERROR(INDEX(Listas!$AB$1:$AB$397,SMALL(Listas!$AE$2:$AE$397,ROW(Listas!AE16)-1)),"")</f>
        <v/>
      </c>
      <c r="B26" s="14" t="str" cm="1">
        <f t="array" ref="B26">IFERROR(INDEX(Listas!$AC$1:$AC$397,SMALL(Listas!$AE$2:$AE$397,ROW(Listas!AE16)-1)),"")</f>
        <v/>
      </c>
      <c r="C26" s="6"/>
      <c r="D26" s="8">
        <f>IFERROR(VLOOKUP(C26,Listas!$Q$4:$S$11,IF($B$8="Niños de 6 a 12 meses",3,IF($B$8="Niños de 1 a 5 años",2)),0),0)</f>
        <v>0</v>
      </c>
      <c r="E26" s="7"/>
      <c r="F26" s="9">
        <f t="shared" si="1"/>
        <v>0</v>
      </c>
      <c r="G26" s="6"/>
      <c r="H26" s="8">
        <f>IFERROR(VLOOKUP(G26,Listas!$Q$4:$S$11,IF($B$8="Niños de 6 a 12 meses",3,IF($B$8="Niños de 1 a 5 años",2)),0),0)</f>
        <v>0</v>
      </c>
      <c r="I26" s="7"/>
      <c r="J26" s="9">
        <f t="shared" si="2"/>
        <v>0</v>
      </c>
      <c r="K26" s="6"/>
      <c r="L26" s="8">
        <f>IFERROR(VLOOKUP(K26,Listas!$Q$4:$S$11,IF($B$8="Niños de 6 a 12 meses",3,IF($B$8="Niños de 1 a 5 años",2)),0),0)</f>
        <v>0</v>
      </c>
      <c r="M26" s="7"/>
      <c r="N26" s="9">
        <f t="shared" si="3"/>
        <v>0</v>
      </c>
      <c r="O26" s="6"/>
      <c r="P26" s="8">
        <f>IFERROR(VLOOKUP(O26,Listas!$Q$4:$S$11,IF($B$8="Niños de 6 a 12 meses",3,IF($B$8="Niños de 1 a 5 años",2)),0),0)</f>
        <v>0</v>
      </c>
      <c r="Q26" s="7"/>
      <c r="R26" s="9">
        <f t="shared" si="4"/>
        <v>0</v>
      </c>
      <c r="S26" s="6"/>
      <c r="T26" s="8">
        <f>IFERROR(VLOOKUP(S26,Listas!$Q$4:$S$11,IF($B$8="Niños de 6 a 12 meses",3,IF($B$8="Niños de 1 a 5 años",2)),0),0)</f>
        <v>0</v>
      </c>
      <c r="U26" s="7"/>
      <c r="V26" s="9">
        <f t="shared" si="5"/>
        <v>0</v>
      </c>
      <c r="W26" s="9">
        <f t="shared" si="6"/>
        <v>0</v>
      </c>
    </row>
    <row r="27" spans="1:23" ht="28.9" customHeight="1" x14ac:dyDescent="0.25">
      <c r="A27" s="20" t="str" cm="1">
        <f t="array" ref="A27">IFERROR(INDEX(Listas!$AB$1:$AB$397,SMALL(Listas!$AE$2:$AE$397,ROW(Listas!AE17)-1)),"")</f>
        <v/>
      </c>
      <c r="B27" s="14" t="str" cm="1">
        <f t="array" ref="B27">IFERROR(INDEX(Listas!$AC$1:$AC$397,SMALL(Listas!$AE$2:$AE$397,ROW(Listas!AE17)-1)),"")</f>
        <v/>
      </c>
      <c r="C27" s="6"/>
      <c r="D27" s="8">
        <f>IFERROR(VLOOKUP(C27,Listas!$Q$4:$S$11,IF($B$8="Niños de 6 a 12 meses",3,IF($B$8="Niños de 1 a 5 años",2)),0),0)</f>
        <v>0</v>
      </c>
      <c r="E27" s="7"/>
      <c r="F27" s="9">
        <f t="shared" si="1"/>
        <v>0</v>
      </c>
      <c r="G27" s="6"/>
      <c r="H27" s="8">
        <f>IFERROR(VLOOKUP(G27,Listas!$Q$4:$S$11,IF($B$8="Niños de 6 a 12 meses",3,IF($B$8="Niños de 1 a 5 años",2)),0),0)</f>
        <v>0</v>
      </c>
      <c r="I27" s="7"/>
      <c r="J27" s="9">
        <f t="shared" si="2"/>
        <v>0</v>
      </c>
      <c r="K27" s="6"/>
      <c r="L27" s="8">
        <f>IFERROR(VLOOKUP(K27,Listas!$Q$4:$S$11,IF($B$8="Niños de 6 a 12 meses",3,IF($B$8="Niños de 1 a 5 años",2)),0),0)</f>
        <v>0</v>
      </c>
      <c r="M27" s="7"/>
      <c r="N27" s="9">
        <f t="shared" si="3"/>
        <v>0</v>
      </c>
      <c r="O27" s="6"/>
      <c r="P27" s="8">
        <f>IFERROR(VLOOKUP(O27,Listas!$Q$4:$S$11,IF($B$8="Niños de 6 a 12 meses",3,IF($B$8="Niños de 1 a 5 años",2)),0),0)</f>
        <v>0</v>
      </c>
      <c r="Q27" s="7"/>
      <c r="R27" s="9">
        <f t="shared" si="4"/>
        <v>0</v>
      </c>
      <c r="S27" s="6"/>
      <c r="T27" s="8">
        <f>IFERROR(VLOOKUP(S27,Listas!$Q$4:$S$11,IF($B$8="Niños de 6 a 12 meses",3,IF($B$8="Niños de 1 a 5 años",2)),0),0)</f>
        <v>0</v>
      </c>
      <c r="U27" s="7"/>
      <c r="V27" s="9">
        <f t="shared" si="5"/>
        <v>0</v>
      </c>
      <c r="W27" s="9">
        <f t="shared" si="6"/>
        <v>0</v>
      </c>
    </row>
    <row r="28" spans="1:23" ht="28.9" customHeight="1" x14ac:dyDescent="0.25">
      <c r="A28" s="20" t="str" cm="1">
        <f t="array" ref="A28">IFERROR(INDEX(Listas!$AB$1:$AB$397,SMALL(Listas!$AE$2:$AE$397,ROW(Listas!AE18)-1)),"")</f>
        <v/>
      </c>
      <c r="B28" s="14" t="str" cm="1">
        <f t="array" ref="B28">IFERROR(INDEX(Listas!$AC$1:$AC$397,SMALL(Listas!$AE$2:$AE$397,ROW(Listas!AE18)-1)),"")</f>
        <v/>
      </c>
      <c r="C28" s="6"/>
      <c r="D28" s="8">
        <f>IFERROR(VLOOKUP(C28,Listas!$Q$4:$S$11,IF($B$8="Niños de 6 a 12 meses",3,IF($B$8="Niños de 1 a 5 años",2)),0),0)</f>
        <v>0</v>
      </c>
      <c r="E28" s="7"/>
      <c r="F28" s="9">
        <f t="shared" si="1"/>
        <v>0</v>
      </c>
      <c r="G28" s="6"/>
      <c r="H28" s="8">
        <f>IFERROR(VLOOKUP(G28,Listas!$Q$4:$S$11,IF($B$8="Niños de 6 a 12 meses",3,IF($B$8="Niños de 1 a 5 años",2)),0),0)</f>
        <v>0</v>
      </c>
      <c r="I28" s="7"/>
      <c r="J28" s="9">
        <f t="shared" si="2"/>
        <v>0</v>
      </c>
      <c r="K28" s="6"/>
      <c r="L28" s="8">
        <f>IFERROR(VLOOKUP(K28,Listas!$Q$4:$S$11,IF($B$8="Niños de 6 a 12 meses",3,IF($B$8="Niños de 1 a 5 años",2)),0),0)</f>
        <v>0</v>
      </c>
      <c r="M28" s="7"/>
      <c r="N28" s="9">
        <f t="shared" si="3"/>
        <v>0</v>
      </c>
      <c r="O28" s="6"/>
      <c r="P28" s="8">
        <f>IFERROR(VLOOKUP(O28,Listas!$Q$4:$S$11,IF($B$8="Niños de 6 a 12 meses",3,IF($B$8="Niños de 1 a 5 años",2)),0),0)</f>
        <v>0</v>
      </c>
      <c r="Q28" s="7"/>
      <c r="R28" s="9">
        <f t="shared" si="4"/>
        <v>0</v>
      </c>
      <c r="S28" s="6"/>
      <c r="T28" s="8">
        <f>IFERROR(VLOOKUP(S28,Listas!$Q$4:$S$11,IF($B$8="Niños de 6 a 12 meses",3,IF($B$8="Niños de 1 a 5 años",2)),0),0)</f>
        <v>0</v>
      </c>
      <c r="U28" s="7"/>
      <c r="V28" s="9">
        <f t="shared" si="5"/>
        <v>0</v>
      </c>
      <c r="W28" s="9">
        <f t="shared" si="6"/>
        <v>0</v>
      </c>
    </row>
    <row r="29" spans="1:23" ht="28.9" customHeight="1" x14ac:dyDescent="0.25">
      <c r="A29" s="20" t="str" cm="1">
        <f t="array" ref="A29">IFERROR(INDEX(Listas!$AB$1:$AB$397,SMALL(Listas!$AE$2:$AE$397,ROW(Listas!AE19)-1)),"")</f>
        <v/>
      </c>
      <c r="B29" s="14" t="str" cm="1">
        <f t="array" ref="B29">IFERROR(INDEX(Listas!$AC$1:$AC$397,SMALL(Listas!$AE$2:$AE$397,ROW(Listas!AE19)-1)),"")</f>
        <v/>
      </c>
      <c r="C29" s="6"/>
      <c r="D29" s="8">
        <f>IFERROR(VLOOKUP(C29,Listas!$Q$4:$S$11,IF($B$8="Niños de 6 a 12 meses",3,IF($B$8="Niños de 1 a 5 años",2)),0),0)</f>
        <v>0</v>
      </c>
      <c r="E29" s="7"/>
      <c r="F29" s="9">
        <f t="shared" si="1"/>
        <v>0</v>
      </c>
      <c r="G29" s="6"/>
      <c r="H29" s="8">
        <f>IFERROR(VLOOKUP(G29,Listas!$Q$4:$S$11,IF($B$8="Niños de 6 a 12 meses",3,IF($B$8="Niños de 1 a 5 años",2)),0),0)</f>
        <v>0</v>
      </c>
      <c r="I29" s="7"/>
      <c r="J29" s="9">
        <f t="shared" si="2"/>
        <v>0</v>
      </c>
      <c r="K29" s="6"/>
      <c r="L29" s="8">
        <f>IFERROR(VLOOKUP(K29,Listas!$Q$4:$S$11,IF($B$8="Niños de 6 a 12 meses",3,IF($B$8="Niños de 1 a 5 años",2)),0),0)</f>
        <v>0</v>
      </c>
      <c r="M29" s="7"/>
      <c r="N29" s="9">
        <f t="shared" si="3"/>
        <v>0</v>
      </c>
      <c r="O29" s="6"/>
      <c r="P29" s="8">
        <f>IFERROR(VLOOKUP(O29,Listas!$Q$4:$S$11,IF($B$8="Niños de 6 a 12 meses",3,IF($B$8="Niños de 1 a 5 años",2)),0),0)</f>
        <v>0</v>
      </c>
      <c r="Q29" s="7"/>
      <c r="R29" s="9">
        <f t="shared" si="4"/>
        <v>0</v>
      </c>
      <c r="S29" s="6"/>
      <c r="T29" s="8">
        <f>IFERROR(VLOOKUP(S29,Listas!$Q$4:$S$11,IF($B$8="Niños de 6 a 12 meses",3,IF($B$8="Niños de 1 a 5 años",2)),0),0)</f>
        <v>0</v>
      </c>
      <c r="U29" s="7"/>
      <c r="V29" s="9">
        <f t="shared" si="5"/>
        <v>0</v>
      </c>
      <c r="W29" s="9">
        <f t="shared" si="6"/>
        <v>0</v>
      </c>
    </row>
    <row r="30" spans="1:23" ht="28.9" customHeight="1" x14ac:dyDescent="0.25">
      <c r="A30" s="20" t="str" cm="1">
        <f t="array" ref="A30">IFERROR(INDEX(Listas!$AB$1:$AB$397,SMALL(Listas!$AE$2:$AE$397,ROW(Listas!AE20)-1)),"")</f>
        <v/>
      </c>
      <c r="B30" s="14" t="str" cm="1">
        <f t="array" ref="B30">IFERROR(INDEX(Listas!$AC$1:$AC$397,SMALL(Listas!$AE$2:$AE$397,ROW(Listas!AE20)-1)),"")</f>
        <v/>
      </c>
      <c r="C30" s="6"/>
      <c r="D30" s="8">
        <f>IFERROR(VLOOKUP(C30,Listas!$Q$4:$S$11,IF($B$8="Niños de 6 a 12 meses",3,IF($B$8="Niños de 1 a 5 años",2)),0),0)</f>
        <v>0</v>
      </c>
      <c r="E30" s="7"/>
      <c r="F30" s="9">
        <f t="shared" si="1"/>
        <v>0</v>
      </c>
      <c r="G30" s="6"/>
      <c r="H30" s="8">
        <f>IFERROR(VLOOKUP(G30,Listas!$Q$4:$S$11,IF($B$8="Niños de 6 a 12 meses",3,IF($B$8="Niños de 1 a 5 años",2)),0),0)</f>
        <v>0</v>
      </c>
      <c r="I30" s="7"/>
      <c r="J30" s="9">
        <f t="shared" si="2"/>
        <v>0</v>
      </c>
      <c r="K30" s="6"/>
      <c r="L30" s="8">
        <f>IFERROR(VLOOKUP(K30,Listas!$Q$4:$S$11,IF($B$8="Niños de 6 a 12 meses",3,IF($B$8="Niños de 1 a 5 años",2)),0),0)</f>
        <v>0</v>
      </c>
      <c r="M30" s="7"/>
      <c r="N30" s="9">
        <f t="shared" si="3"/>
        <v>0</v>
      </c>
      <c r="O30" s="6"/>
      <c r="P30" s="8">
        <f>IFERROR(VLOOKUP(O30,Listas!$Q$4:$S$11,IF($B$8="Niños de 6 a 12 meses",3,IF($B$8="Niños de 1 a 5 años",2)),0),0)</f>
        <v>0</v>
      </c>
      <c r="Q30" s="7"/>
      <c r="R30" s="9">
        <f t="shared" si="4"/>
        <v>0</v>
      </c>
      <c r="S30" s="6"/>
      <c r="T30" s="8">
        <f>IFERROR(VLOOKUP(S30,Listas!$Q$4:$S$11,IF($B$8="Niños de 6 a 12 meses",3,IF($B$8="Niños de 1 a 5 años",2)),0),0)</f>
        <v>0</v>
      </c>
      <c r="U30" s="7"/>
      <c r="V30" s="9">
        <f t="shared" si="5"/>
        <v>0</v>
      </c>
      <c r="W30" s="9">
        <f t="shared" si="6"/>
        <v>0</v>
      </c>
    </row>
    <row r="31" spans="1:23" ht="28.9" customHeight="1" x14ac:dyDescent="0.25">
      <c r="A31" s="20" t="str" cm="1">
        <f t="array" ref="A31">IFERROR(INDEX(Listas!$AB$1:$AB$397,SMALL(Listas!$AE$2:$AE$397,ROW(Listas!AE21)-1)),"")</f>
        <v/>
      </c>
      <c r="B31" s="14" t="str" cm="1">
        <f t="array" ref="B31">IFERROR(INDEX(Listas!$AC$1:$AC$397,SMALL(Listas!$AE$2:$AE$397,ROW(Listas!AE21)-1)),"")</f>
        <v/>
      </c>
      <c r="C31" s="6"/>
      <c r="D31" s="8">
        <f>IFERROR(VLOOKUP(C31,Listas!$Q$4:$S$11,IF($B$8="Niños de 6 a 12 meses",3,IF($B$8="Niños de 1 a 5 años",2)),0),0)</f>
        <v>0</v>
      </c>
      <c r="E31" s="7"/>
      <c r="F31" s="9">
        <f t="shared" si="1"/>
        <v>0</v>
      </c>
      <c r="G31" s="6"/>
      <c r="H31" s="8">
        <f>IFERROR(VLOOKUP(G31,Listas!$Q$4:$S$11,IF($B$8="Niños de 6 a 12 meses",3,IF($B$8="Niños de 1 a 5 años",2)),0),0)</f>
        <v>0</v>
      </c>
      <c r="I31" s="7"/>
      <c r="J31" s="9">
        <f t="shared" si="2"/>
        <v>0</v>
      </c>
      <c r="K31" s="6"/>
      <c r="L31" s="8">
        <f>IFERROR(VLOOKUP(K31,Listas!$Q$4:$S$11,IF($B$8="Niños de 6 a 12 meses",3,IF($B$8="Niños de 1 a 5 años",2)),0),0)</f>
        <v>0</v>
      </c>
      <c r="M31" s="7"/>
      <c r="N31" s="9">
        <f t="shared" si="3"/>
        <v>0</v>
      </c>
      <c r="O31" s="6"/>
      <c r="P31" s="8">
        <f>IFERROR(VLOOKUP(O31,Listas!$Q$4:$S$11,IF($B$8="Niños de 6 a 12 meses",3,IF($B$8="Niños de 1 a 5 años",2)),0),0)</f>
        <v>0</v>
      </c>
      <c r="Q31" s="7"/>
      <c r="R31" s="9">
        <f t="shared" si="4"/>
        <v>0</v>
      </c>
      <c r="S31" s="6"/>
      <c r="T31" s="8">
        <f>IFERROR(VLOOKUP(S31,Listas!$Q$4:$S$11,IF($B$8="Niños de 6 a 12 meses",3,IF($B$8="Niños de 1 a 5 años",2)),0),0)</f>
        <v>0</v>
      </c>
      <c r="U31" s="7"/>
      <c r="V31" s="9">
        <f t="shared" si="5"/>
        <v>0</v>
      </c>
      <c r="W31" s="9">
        <f t="shared" si="6"/>
        <v>0</v>
      </c>
    </row>
    <row r="32" spans="1:23" ht="28.9" customHeight="1" x14ac:dyDescent="0.25">
      <c r="A32" s="20" t="str" cm="1">
        <f t="array" ref="A32">IFERROR(INDEX(Listas!$AB$1:$AB$397,SMALL(Listas!$AE$2:$AE$397,ROW(Listas!AE22)-1)),"")</f>
        <v/>
      </c>
      <c r="B32" s="14" t="str" cm="1">
        <f t="array" ref="B32">IFERROR(INDEX(Listas!$AC$1:$AC$397,SMALL(Listas!$AE$2:$AE$397,ROW(Listas!AE22)-1)),"")</f>
        <v/>
      </c>
      <c r="C32" s="6"/>
      <c r="D32" s="8">
        <f>IFERROR(VLOOKUP(C32,Listas!$Q$4:$S$11,IF($B$8="Niños de 6 a 12 meses",3,IF($B$8="Niños de 1 a 5 años",2)),0),0)</f>
        <v>0</v>
      </c>
      <c r="E32" s="7"/>
      <c r="F32" s="9">
        <f t="shared" si="1"/>
        <v>0</v>
      </c>
      <c r="G32" s="6"/>
      <c r="H32" s="8">
        <f>IFERROR(VLOOKUP(G32,Listas!$Q$4:$S$11,IF($B$8="Niños de 6 a 12 meses",3,IF($B$8="Niños de 1 a 5 años",2)),0),0)</f>
        <v>0</v>
      </c>
      <c r="I32" s="7"/>
      <c r="J32" s="9">
        <f t="shared" si="2"/>
        <v>0</v>
      </c>
      <c r="K32" s="6"/>
      <c r="L32" s="8">
        <f>IFERROR(VLOOKUP(K32,Listas!$Q$4:$S$11,IF($B$8="Niños de 6 a 12 meses",3,IF($B$8="Niños de 1 a 5 años",2)),0),0)</f>
        <v>0</v>
      </c>
      <c r="M32" s="7"/>
      <c r="N32" s="9">
        <f t="shared" si="3"/>
        <v>0</v>
      </c>
      <c r="O32" s="6"/>
      <c r="P32" s="8">
        <f>IFERROR(VLOOKUP(O32,Listas!$Q$4:$S$11,IF($B$8="Niños de 6 a 12 meses",3,IF($B$8="Niños de 1 a 5 años",2)),0),0)</f>
        <v>0</v>
      </c>
      <c r="Q32" s="7"/>
      <c r="R32" s="9">
        <f t="shared" si="4"/>
        <v>0</v>
      </c>
      <c r="S32" s="6"/>
      <c r="T32" s="8">
        <f>IFERROR(VLOOKUP(S32,Listas!$Q$4:$S$11,IF($B$8="Niños de 6 a 12 meses",3,IF($B$8="Niños de 1 a 5 años",2)),0),0)</f>
        <v>0</v>
      </c>
      <c r="U32" s="7"/>
      <c r="V32" s="9">
        <f t="shared" si="5"/>
        <v>0</v>
      </c>
      <c r="W32" s="9">
        <f t="shared" si="6"/>
        <v>0</v>
      </c>
    </row>
    <row r="33" spans="1:23" ht="28.9" customHeight="1" x14ac:dyDescent="0.25">
      <c r="A33" s="20" t="str" cm="1">
        <f t="array" ref="A33">IFERROR(INDEX(Listas!$AB$1:$AB$397,SMALL(Listas!$AE$2:$AE$397,ROW(Listas!AE23)-1)),"")</f>
        <v/>
      </c>
      <c r="B33" s="14" t="str" cm="1">
        <f t="array" ref="B33">IFERROR(INDEX(Listas!$AC$1:$AC$397,SMALL(Listas!$AE$2:$AE$397,ROW(Listas!AE23)-1)),"")</f>
        <v/>
      </c>
      <c r="C33" s="6"/>
      <c r="D33" s="8">
        <f>IFERROR(VLOOKUP(C33,Listas!$Q$4:$S$11,IF($B$8="Niños de 6 a 12 meses",3,IF($B$8="Niños de 1 a 5 años",2)),0),0)</f>
        <v>0</v>
      </c>
      <c r="E33" s="7"/>
      <c r="F33" s="9">
        <f t="shared" si="1"/>
        <v>0</v>
      </c>
      <c r="G33" s="6"/>
      <c r="H33" s="8">
        <f>IFERROR(VLOOKUP(G33,Listas!$Q$4:$S$11,IF($B$8="Niños de 6 a 12 meses",3,IF($B$8="Niños de 1 a 5 años",2)),0),0)</f>
        <v>0</v>
      </c>
      <c r="I33" s="7"/>
      <c r="J33" s="9">
        <f t="shared" si="2"/>
        <v>0</v>
      </c>
      <c r="K33" s="6"/>
      <c r="L33" s="8">
        <f>IFERROR(VLOOKUP(K33,Listas!$Q$4:$S$11,IF($B$8="Niños de 6 a 12 meses",3,IF($B$8="Niños de 1 a 5 años",2)),0),0)</f>
        <v>0</v>
      </c>
      <c r="M33" s="7"/>
      <c r="N33" s="9">
        <f t="shared" si="3"/>
        <v>0</v>
      </c>
      <c r="O33" s="6"/>
      <c r="P33" s="8">
        <f>IFERROR(VLOOKUP(O33,Listas!$Q$4:$S$11,IF($B$8="Niños de 6 a 12 meses",3,IF($B$8="Niños de 1 a 5 años",2)),0),0)</f>
        <v>0</v>
      </c>
      <c r="Q33" s="7"/>
      <c r="R33" s="9">
        <f t="shared" si="4"/>
        <v>0</v>
      </c>
      <c r="S33" s="6"/>
      <c r="T33" s="8">
        <f>IFERROR(VLOOKUP(S33,Listas!$Q$4:$S$11,IF($B$8="Niños de 6 a 12 meses",3,IF($B$8="Niños de 1 a 5 años",2)),0),0)</f>
        <v>0</v>
      </c>
      <c r="U33" s="7"/>
      <c r="V33" s="9">
        <f t="shared" si="5"/>
        <v>0</v>
      </c>
      <c r="W33" s="9">
        <f t="shared" si="6"/>
        <v>0</v>
      </c>
    </row>
    <row r="34" spans="1:23" ht="28.9" customHeight="1" x14ac:dyDescent="0.25">
      <c r="A34" s="20" t="str" cm="1">
        <f t="array" ref="A34">IFERROR(INDEX(Listas!$AB$1:$AB$397,SMALL(Listas!$AE$2:$AE$397,ROW(Listas!AE24)-1)),"")</f>
        <v/>
      </c>
      <c r="B34" s="14" t="str" cm="1">
        <f t="array" ref="B34">IFERROR(INDEX(Listas!$AC$1:$AC$397,SMALL(Listas!$AE$2:$AE$397,ROW(Listas!AE24)-1)),"")</f>
        <v/>
      </c>
      <c r="C34" s="6"/>
      <c r="D34" s="8">
        <f>IFERROR(VLOOKUP(C34,Listas!$Q$4:$S$11,IF($B$8="Niños de 6 a 12 meses",3,IF($B$8="Niños de 1 a 5 años",2)),0),0)</f>
        <v>0</v>
      </c>
      <c r="E34" s="7"/>
      <c r="F34" s="9">
        <f t="shared" si="1"/>
        <v>0</v>
      </c>
      <c r="G34" s="6"/>
      <c r="H34" s="8">
        <f>IFERROR(VLOOKUP(G34,Listas!$Q$4:$S$11,IF($B$8="Niños de 6 a 12 meses",3,IF($B$8="Niños de 1 a 5 años",2)),0),0)</f>
        <v>0</v>
      </c>
      <c r="I34" s="7"/>
      <c r="J34" s="9">
        <f t="shared" si="2"/>
        <v>0</v>
      </c>
      <c r="K34" s="6"/>
      <c r="L34" s="8">
        <f>IFERROR(VLOOKUP(K34,Listas!$Q$4:$S$11,IF($B$8="Niños de 6 a 12 meses",3,IF($B$8="Niños de 1 a 5 años",2)),0),0)</f>
        <v>0</v>
      </c>
      <c r="M34" s="7"/>
      <c r="N34" s="9">
        <f t="shared" si="3"/>
        <v>0</v>
      </c>
      <c r="O34" s="6"/>
      <c r="P34" s="8">
        <f>IFERROR(VLOOKUP(O34,Listas!$Q$4:$S$11,IF($B$8="Niños de 6 a 12 meses",3,IF($B$8="Niños de 1 a 5 años",2)),0),0)</f>
        <v>0</v>
      </c>
      <c r="Q34" s="7"/>
      <c r="R34" s="9">
        <f t="shared" si="4"/>
        <v>0</v>
      </c>
      <c r="S34" s="6"/>
      <c r="T34" s="8">
        <f>IFERROR(VLOOKUP(S34,Listas!$Q$4:$S$11,IF($B$8="Niños de 6 a 12 meses",3,IF($B$8="Niños de 1 a 5 años",2)),0),0)</f>
        <v>0</v>
      </c>
      <c r="U34" s="7"/>
      <c r="V34" s="9">
        <f t="shared" si="5"/>
        <v>0</v>
      </c>
      <c r="W34" s="9">
        <f t="shared" si="6"/>
        <v>0</v>
      </c>
    </row>
    <row r="35" spans="1:23" ht="28.9" customHeight="1" x14ac:dyDescent="0.25">
      <c r="A35" s="20" t="str" cm="1">
        <f t="array" ref="A35">IFERROR(INDEX(Listas!$AB$1:$AB$397,SMALL(Listas!$AE$2:$AE$397,ROW(Listas!AE25)-1)),"")</f>
        <v/>
      </c>
      <c r="B35" s="14" t="str" cm="1">
        <f t="array" ref="B35">IFERROR(INDEX(Listas!$AC$1:$AC$397,SMALL(Listas!$AE$2:$AE$397,ROW(Listas!AE25)-1)),"")</f>
        <v/>
      </c>
      <c r="C35" s="6"/>
      <c r="D35" s="8">
        <f>IFERROR(VLOOKUP(C35,Listas!$Q$4:$S$11,IF($B$8="Niños de 6 a 12 meses",3,IF($B$8="Niños de 1 a 5 años",2)),0),0)</f>
        <v>0</v>
      </c>
      <c r="E35" s="7"/>
      <c r="F35" s="9">
        <f t="shared" si="1"/>
        <v>0</v>
      </c>
      <c r="G35" s="6"/>
      <c r="H35" s="8">
        <f>IFERROR(VLOOKUP(G35,Listas!$Q$4:$S$11,IF($B$8="Niños de 6 a 12 meses",3,IF($B$8="Niños de 1 a 5 años",2)),0),0)</f>
        <v>0</v>
      </c>
      <c r="I35" s="7"/>
      <c r="J35" s="9">
        <f t="shared" si="2"/>
        <v>0</v>
      </c>
      <c r="K35" s="6"/>
      <c r="L35" s="8">
        <f>IFERROR(VLOOKUP(K35,Listas!$Q$4:$S$11,IF($B$8="Niños de 6 a 12 meses",3,IF($B$8="Niños de 1 a 5 años",2)),0),0)</f>
        <v>0</v>
      </c>
      <c r="M35" s="7"/>
      <c r="N35" s="9">
        <f t="shared" si="3"/>
        <v>0</v>
      </c>
      <c r="O35" s="6"/>
      <c r="P35" s="8">
        <f>IFERROR(VLOOKUP(O35,Listas!$Q$4:$S$11,IF($B$8="Niños de 6 a 12 meses",3,IF($B$8="Niños de 1 a 5 años",2)),0),0)</f>
        <v>0</v>
      </c>
      <c r="Q35" s="7"/>
      <c r="R35" s="9">
        <f t="shared" si="4"/>
        <v>0</v>
      </c>
      <c r="S35" s="6"/>
      <c r="T35" s="8">
        <f>IFERROR(VLOOKUP(S35,Listas!$Q$4:$S$11,IF($B$8="Niños de 6 a 12 meses",3,IF($B$8="Niños de 1 a 5 años",2)),0),0)</f>
        <v>0</v>
      </c>
      <c r="U35" s="7"/>
      <c r="V35" s="9">
        <f t="shared" si="5"/>
        <v>0</v>
      </c>
      <c r="W35" s="9">
        <f t="shared" si="6"/>
        <v>0</v>
      </c>
    </row>
    <row r="36" spans="1:23" ht="28.9" customHeight="1" x14ac:dyDescent="0.25">
      <c r="A36" s="20" t="str" cm="1">
        <f t="array" ref="A36">IFERROR(INDEX(Listas!$AB$1:$AB$397,SMALL(Listas!$AE$2:$AE$397,ROW(Listas!AE26)-1)),"")</f>
        <v/>
      </c>
      <c r="B36" s="14" t="str" cm="1">
        <f t="array" ref="B36">IFERROR(INDEX(Listas!$AC$1:$AC$397,SMALL(Listas!$AE$2:$AE$397,ROW(Listas!AE26)-1)),"")</f>
        <v/>
      </c>
      <c r="C36" s="6"/>
      <c r="D36" s="8">
        <f>IFERROR(VLOOKUP(C36,Listas!$Q$4:$S$11,IF($B$8="Niños de 6 a 12 meses",3,IF($B$8="Niños de 1 a 5 años",2)),0),0)</f>
        <v>0</v>
      </c>
      <c r="E36" s="7"/>
      <c r="F36" s="9">
        <f t="shared" si="1"/>
        <v>0</v>
      </c>
      <c r="G36" s="6"/>
      <c r="H36" s="8">
        <f>IFERROR(VLOOKUP(G36,Listas!$Q$4:$S$11,IF($B$8="Niños de 6 a 12 meses",3,IF($B$8="Niños de 1 a 5 años",2)),0),0)</f>
        <v>0</v>
      </c>
      <c r="I36" s="7"/>
      <c r="J36" s="9">
        <f t="shared" si="2"/>
        <v>0</v>
      </c>
      <c r="K36" s="6"/>
      <c r="L36" s="8">
        <f>IFERROR(VLOOKUP(K36,Listas!$Q$4:$S$11,IF($B$8="Niños de 6 a 12 meses",3,IF($B$8="Niños de 1 a 5 años",2)),0),0)</f>
        <v>0</v>
      </c>
      <c r="M36" s="7"/>
      <c r="N36" s="9">
        <f t="shared" si="3"/>
        <v>0</v>
      </c>
      <c r="O36" s="6"/>
      <c r="P36" s="8">
        <f>IFERROR(VLOOKUP(O36,Listas!$Q$4:$S$11,IF($B$8="Niños de 6 a 12 meses",3,IF($B$8="Niños de 1 a 5 años",2)),0),0)</f>
        <v>0</v>
      </c>
      <c r="Q36" s="7"/>
      <c r="R36" s="9">
        <f t="shared" si="4"/>
        <v>0</v>
      </c>
      <c r="S36" s="6"/>
      <c r="T36" s="8">
        <f>IFERROR(VLOOKUP(S36,Listas!$Q$4:$S$11,IF($B$8="Niños de 6 a 12 meses",3,IF($B$8="Niños de 1 a 5 años",2)),0),0)</f>
        <v>0</v>
      </c>
      <c r="U36" s="7"/>
      <c r="V36" s="9">
        <f t="shared" si="5"/>
        <v>0</v>
      </c>
      <c r="W36" s="9">
        <f t="shared" si="6"/>
        <v>0</v>
      </c>
    </row>
    <row r="37" spans="1:23" ht="28.9" customHeight="1" x14ac:dyDescent="0.25">
      <c r="A37" s="20" t="str" cm="1">
        <f t="array" ref="A37">IFERROR(INDEX(Listas!$AB$1:$AB$397,SMALL(Listas!$AE$2:$AE$397,ROW(Listas!AE27)-1)),"")</f>
        <v/>
      </c>
      <c r="B37" s="14" t="str" cm="1">
        <f t="array" ref="B37">IFERROR(INDEX(Listas!$AC$1:$AC$397,SMALL(Listas!$AE$2:$AE$397,ROW(Listas!AE27)-1)),"")</f>
        <v/>
      </c>
      <c r="C37" s="6"/>
      <c r="D37" s="8">
        <f>IFERROR(VLOOKUP(C37,Listas!$Q$4:$S$11,IF($B$8="Niños de 6 a 12 meses",3,IF($B$8="Niños de 1 a 5 años",2)),0),0)</f>
        <v>0</v>
      </c>
      <c r="E37" s="7"/>
      <c r="F37" s="9">
        <f t="shared" si="1"/>
        <v>0</v>
      </c>
      <c r="G37" s="6"/>
      <c r="H37" s="8">
        <f>IFERROR(VLOOKUP(G37,Listas!$Q$4:$S$11,IF($B$8="Niños de 6 a 12 meses",3,IF($B$8="Niños de 1 a 5 años",2)),0),0)</f>
        <v>0</v>
      </c>
      <c r="I37" s="7"/>
      <c r="J37" s="9">
        <f t="shared" si="2"/>
        <v>0</v>
      </c>
      <c r="K37" s="6"/>
      <c r="L37" s="8">
        <f>IFERROR(VLOOKUP(K37,Listas!$Q$4:$S$11,IF($B$8="Niños de 6 a 12 meses",3,IF($B$8="Niños de 1 a 5 años",2)),0),0)</f>
        <v>0</v>
      </c>
      <c r="M37" s="7"/>
      <c r="N37" s="9">
        <f t="shared" si="3"/>
        <v>0</v>
      </c>
      <c r="O37" s="6"/>
      <c r="P37" s="8">
        <f>IFERROR(VLOOKUP(O37,Listas!$Q$4:$S$11,IF($B$8="Niños de 6 a 12 meses",3,IF($B$8="Niños de 1 a 5 años",2)),0),0)</f>
        <v>0</v>
      </c>
      <c r="Q37" s="7"/>
      <c r="R37" s="9">
        <f t="shared" si="4"/>
        <v>0</v>
      </c>
      <c r="S37" s="6"/>
      <c r="T37" s="8">
        <f>IFERROR(VLOOKUP(S37,Listas!$Q$4:$S$11,IF($B$8="Niños de 6 a 12 meses",3,IF($B$8="Niños de 1 a 5 años",2)),0),0)</f>
        <v>0</v>
      </c>
      <c r="U37" s="7"/>
      <c r="V37" s="9">
        <f t="shared" si="5"/>
        <v>0</v>
      </c>
      <c r="W37" s="9">
        <f t="shared" si="6"/>
        <v>0</v>
      </c>
    </row>
    <row r="38" spans="1:23" ht="28.9" customHeight="1" x14ac:dyDescent="0.25">
      <c r="A38" s="20" t="str" cm="1">
        <f t="array" ref="A38">IFERROR(INDEX(Listas!$AB$1:$AB$397,SMALL(Listas!$AE$2:$AE$397,ROW(Listas!AE28)-1)),"")</f>
        <v/>
      </c>
      <c r="B38" s="14" t="str" cm="1">
        <f t="array" ref="B38">IFERROR(INDEX(Listas!$AC$1:$AC$397,SMALL(Listas!$AE$2:$AE$397,ROW(Listas!AE28)-1)),"")</f>
        <v/>
      </c>
      <c r="C38" s="6"/>
      <c r="D38" s="8">
        <f>IFERROR(VLOOKUP(C38,Listas!$Q$4:$S$11,IF($B$8="Niños de 6 a 12 meses",3,IF($B$8="Niños de 1 a 5 años",2)),0),0)</f>
        <v>0</v>
      </c>
      <c r="E38" s="7"/>
      <c r="F38" s="9">
        <f t="shared" si="1"/>
        <v>0</v>
      </c>
      <c r="G38" s="6"/>
      <c r="H38" s="8">
        <f>IFERROR(VLOOKUP(G38,Listas!$Q$4:$S$11,IF($B$8="Niños de 6 a 12 meses",3,IF($B$8="Niños de 1 a 5 años",2)),0),0)</f>
        <v>0</v>
      </c>
      <c r="I38" s="7"/>
      <c r="J38" s="9">
        <f t="shared" si="2"/>
        <v>0</v>
      </c>
      <c r="K38" s="6"/>
      <c r="L38" s="8">
        <f>IFERROR(VLOOKUP(K38,Listas!$Q$4:$S$11,IF($B$8="Niños de 6 a 12 meses",3,IF($B$8="Niños de 1 a 5 años",2)),0),0)</f>
        <v>0</v>
      </c>
      <c r="M38" s="7"/>
      <c r="N38" s="9">
        <f t="shared" si="3"/>
        <v>0</v>
      </c>
      <c r="O38" s="6"/>
      <c r="P38" s="8">
        <f>IFERROR(VLOOKUP(O38,Listas!$Q$4:$S$11,IF($B$8="Niños de 6 a 12 meses",3,IF($B$8="Niños de 1 a 5 años",2)),0),0)</f>
        <v>0</v>
      </c>
      <c r="Q38" s="7"/>
      <c r="R38" s="9">
        <f t="shared" si="4"/>
        <v>0</v>
      </c>
      <c r="S38" s="6"/>
      <c r="T38" s="8">
        <f>IFERROR(VLOOKUP(S38,Listas!$Q$4:$S$11,IF($B$8="Niños de 6 a 12 meses",3,IF($B$8="Niños de 1 a 5 años",2)),0),0)</f>
        <v>0</v>
      </c>
      <c r="U38" s="7"/>
      <c r="V38" s="9">
        <f t="shared" si="5"/>
        <v>0</v>
      </c>
      <c r="W38" s="9">
        <f t="shared" si="6"/>
        <v>0</v>
      </c>
    </row>
    <row r="39" spans="1:23" ht="28.9" customHeight="1" x14ac:dyDescent="0.25">
      <c r="A39" s="20" t="str" cm="1">
        <f t="array" ref="A39">IFERROR(INDEX(Listas!$AB$1:$AB$397,SMALL(Listas!$AE$2:$AE$397,ROW(Listas!AE29)-1)),"")</f>
        <v/>
      </c>
      <c r="B39" s="14" t="str" cm="1">
        <f t="array" ref="B39">IFERROR(INDEX(Listas!$AC$1:$AC$397,SMALL(Listas!$AE$2:$AE$397,ROW(Listas!AE29)-1)),"")</f>
        <v/>
      </c>
      <c r="C39" s="6"/>
      <c r="D39" s="8">
        <f>IFERROR(VLOOKUP(C39,Listas!$Q$4:$S$11,IF($B$8="Niños de 6 a 12 meses",3,IF($B$8="Niños de 1 a 5 años",2)),0),0)</f>
        <v>0</v>
      </c>
      <c r="E39" s="7"/>
      <c r="F39" s="9">
        <f t="shared" si="1"/>
        <v>0</v>
      </c>
      <c r="G39" s="6"/>
      <c r="H39" s="8">
        <f>IFERROR(VLOOKUP(G39,Listas!$Q$4:$S$11,IF($B$8="Niños de 6 a 12 meses",3,IF($B$8="Niños de 1 a 5 años",2)),0),0)</f>
        <v>0</v>
      </c>
      <c r="I39" s="7"/>
      <c r="J39" s="9">
        <f t="shared" si="2"/>
        <v>0</v>
      </c>
      <c r="K39" s="6"/>
      <c r="L39" s="8">
        <f>IFERROR(VLOOKUP(K39,Listas!$Q$4:$S$11,IF($B$8="Niños de 6 a 12 meses",3,IF($B$8="Niños de 1 a 5 años",2)),0),0)</f>
        <v>0</v>
      </c>
      <c r="M39" s="7"/>
      <c r="N39" s="9">
        <f t="shared" si="3"/>
        <v>0</v>
      </c>
      <c r="O39" s="6"/>
      <c r="P39" s="8">
        <f>IFERROR(VLOOKUP(O39,Listas!$Q$4:$S$11,IF($B$8="Niños de 6 a 12 meses",3,IF($B$8="Niños de 1 a 5 años",2)),0),0)</f>
        <v>0</v>
      </c>
      <c r="Q39" s="7"/>
      <c r="R39" s="9">
        <f t="shared" si="4"/>
        <v>0</v>
      </c>
      <c r="S39" s="6"/>
      <c r="T39" s="8">
        <f>IFERROR(VLOOKUP(S39,Listas!$Q$4:$S$11,IF($B$8="Niños de 6 a 12 meses",3,IF($B$8="Niños de 1 a 5 años",2)),0),0)</f>
        <v>0</v>
      </c>
      <c r="U39" s="7"/>
      <c r="V39" s="9">
        <f t="shared" si="5"/>
        <v>0</v>
      </c>
      <c r="W39" s="9">
        <f t="shared" si="6"/>
        <v>0</v>
      </c>
    </row>
    <row r="40" spans="1:23" ht="28.9" customHeight="1" x14ac:dyDescent="0.25">
      <c r="A40" s="20" t="str" cm="1">
        <f t="array" ref="A40">IFERROR(INDEX(Listas!$AB$1:$AB$397,SMALL(Listas!$AE$2:$AE$397,ROW(Listas!AE30)-1)),"")</f>
        <v/>
      </c>
      <c r="B40" s="14" t="str" cm="1">
        <f t="array" ref="B40">IFERROR(INDEX(Listas!$AC$1:$AC$397,SMALL(Listas!$AE$2:$AE$397,ROW(Listas!AE30)-1)),"")</f>
        <v/>
      </c>
      <c r="C40" s="6"/>
      <c r="D40" s="8">
        <f>IFERROR(VLOOKUP(C40,Listas!$Q$4:$S$11,IF($B$8="Niños de 6 a 12 meses",3,IF($B$8="Niños de 1 a 5 años",2)),0),0)</f>
        <v>0</v>
      </c>
      <c r="E40" s="7"/>
      <c r="F40" s="9">
        <f t="shared" si="1"/>
        <v>0</v>
      </c>
      <c r="G40" s="6"/>
      <c r="H40" s="8">
        <f>IFERROR(VLOOKUP(G40,Listas!$Q$4:$S$11,IF($B$8="Niños de 6 a 12 meses",3,IF($B$8="Niños de 1 a 5 años",2)),0),0)</f>
        <v>0</v>
      </c>
      <c r="I40" s="7"/>
      <c r="J40" s="9">
        <f t="shared" si="2"/>
        <v>0</v>
      </c>
      <c r="K40" s="6"/>
      <c r="L40" s="8">
        <f>IFERROR(VLOOKUP(K40,Listas!$Q$4:$S$11,IF($B$8="Niños de 6 a 12 meses",3,IF($B$8="Niños de 1 a 5 años",2)),0),0)</f>
        <v>0</v>
      </c>
      <c r="M40" s="7"/>
      <c r="N40" s="9">
        <f t="shared" si="3"/>
        <v>0</v>
      </c>
      <c r="O40" s="6"/>
      <c r="P40" s="8">
        <f>IFERROR(VLOOKUP(O40,Listas!$Q$4:$S$11,IF($B$8="Niños de 6 a 12 meses",3,IF($B$8="Niños de 1 a 5 años",2)),0),0)</f>
        <v>0</v>
      </c>
      <c r="Q40" s="7"/>
      <c r="R40" s="9">
        <f t="shared" si="4"/>
        <v>0</v>
      </c>
      <c r="S40" s="6"/>
      <c r="T40" s="8">
        <f>IFERROR(VLOOKUP(S40,Listas!$Q$4:$S$11,IF($B$8="Niños de 6 a 12 meses",3,IF($B$8="Niños de 1 a 5 años",2)),0),0)</f>
        <v>0</v>
      </c>
      <c r="U40" s="7"/>
      <c r="V40" s="9">
        <f t="shared" si="5"/>
        <v>0</v>
      </c>
      <c r="W40" s="9">
        <f t="shared" si="6"/>
        <v>0</v>
      </c>
    </row>
    <row r="41" spans="1:23" ht="28.9" customHeight="1" x14ac:dyDescent="0.25">
      <c r="A41" s="20" t="str" cm="1">
        <f t="array" ref="A41">IFERROR(INDEX(Listas!$AB$1:$AB$397,SMALL(Listas!$AE$2:$AE$397,ROW(Listas!AE31)-1)),"")</f>
        <v/>
      </c>
      <c r="B41" s="14" t="str" cm="1">
        <f t="array" ref="B41">IFERROR(INDEX(Listas!$AC$1:$AC$397,SMALL(Listas!$AE$2:$AE$397,ROW(Listas!AE31)-1)),"")</f>
        <v/>
      </c>
      <c r="C41" s="6"/>
      <c r="D41" s="8">
        <f>IFERROR(VLOOKUP(C41,Listas!$Q$4:$S$11,IF($B$8="Niños de 6 a 12 meses",3,IF($B$8="Niños de 1 a 5 años",2)),0),0)</f>
        <v>0</v>
      </c>
      <c r="E41" s="7"/>
      <c r="F41" s="9">
        <f t="shared" si="1"/>
        <v>0</v>
      </c>
      <c r="G41" s="6"/>
      <c r="H41" s="8">
        <f>IFERROR(VLOOKUP(G41,Listas!$Q$4:$S$11,IF($B$8="Niños de 6 a 12 meses",3,IF($B$8="Niños de 1 a 5 años",2)),0),0)</f>
        <v>0</v>
      </c>
      <c r="I41" s="7"/>
      <c r="J41" s="9">
        <f t="shared" si="2"/>
        <v>0</v>
      </c>
      <c r="K41" s="6"/>
      <c r="L41" s="8">
        <f>IFERROR(VLOOKUP(K41,Listas!$Q$4:$S$11,IF($B$8="Niños de 6 a 12 meses",3,IF($B$8="Niños de 1 a 5 años",2)),0),0)</f>
        <v>0</v>
      </c>
      <c r="M41" s="7"/>
      <c r="N41" s="9">
        <f t="shared" si="3"/>
        <v>0</v>
      </c>
      <c r="O41" s="6"/>
      <c r="P41" s="8">
        <f>IFERROR(VLOOKUP(O41,Listas!$Q$4:$S$11,IF($B$8="Niños de 6 a 12 meses",3,IF($B$8="Niños de 1 a 5 años",2)),0),0)</f>
        <v>0</v>
      </c>
      <c r="Q41" s="7"/>
      <c r="R41" s="9">
        <f t="shared" si="4"/>
        <v>0</v>
      </c>
      <c r="S41" s="6"/>
      <c r="T41" s="8">
        <f>IFERROR(VLOOKUP(S41,Listas!$Q$4:$S$11,IF($B$8="Niños de 6 a 12 meses",3,IF($B$8="Niños de 1 a 5 años",2)),0),0)</f>
        <v>0</v>
      </c>
      <c r="U41" s="7"/>
      <c r="V41" s="9">
        <f t="shared" si="5"/>
        <v>0</v>
      </c>
      <c r="W41" s="9">
        <f t="shared" si="6"/>
        <v>0</v>
      </c>
    </row>
    <row r="42" spans="1:23" ht="28.9" customHeight="1" x14ac:dyDescent="0.25">
      <c r="A42" s="20" t="str" cm="1">
        <f t="array" ref="A42">IFERROR(INDEX(Listas!$AB$1:$AB$397,SMALL(Listas!$AE$2:$AE$397,ROW(Listas!AE32)-1)),"")</f>
        <v/>
      </c>
      <c r="B42" s="14" t="str" cm="1">
        <f t="array" ref="B42">IFERROR(INDEX(Listas!$AC$1:$AC$397,SMALL(Listas!$AE$2:$AE$397,ROW(Listas!AE32)-1)),"")</f>
        <v/>
      </c>
      <c r="C42" s="6"/>
      <c r="D42" s="8">
        <f>IFERROR(VLOOKUP(C42,Listas!$Q$4:$S$11,IF($B$8="Niños de 6 a 12 meses",3,IF($B$8="Niños de 1 a 5 años",2)),0),0)</f>
        <v>0</v>
      </c>
      <c r="E42" s="7"/>
      <c r="F42" s="9">
        <f t="shared" si="1"/>
        <v>0</v>
      </c>
      <c r="G42" s="6"/>
      <c r="H42" s="8">
        <f>IFERROR(VLOOKUP(G42,Listas!$Q$4:$S$11,IF($B$8="Niños de 6 a 12 meses",3,IF($B$8="Niños de 1 a 5 años",2)),0),0)</f>
        <v>0</v>
      </c>
      <c r="I42" s="7"/>
      <c r="J42" s="9">
        <f t="shared" si="2"/>
        <v>0</v>
      </c>
      <c r="K42" s="6"/>
      <c r="L42" s="8">
        <f>IFERROR(VLOOKUP(K42,Listas!$Q$4:$S$11,IF($B$8="Niños de 6 a 12 meses",3,IF($B$8="Niños de 1 a 5 años",2)),0),0)</f>
        <v>0</v>
      </c>
      <c r="M42" s="7"/>
      <c r="N42" s="9">
        <f t="shared" si="3"/>
        <v>0</v>
      </c>
      <c r="O42" s="6"/>
      <c r="P42" s="8">
        <f>IFERROR(VLOOKUP(O42,Listas!$Q$4:$S$11,IF($B$8="Niños de 6 a 12 meses",3,IF($B$8="Niños de 1 a 5 años",2)),0),0)</f>
        <v>0</v>
      </c>
      <c r="Q42" s="7"/>
      <c r="R42" s="9">
        <f t="shared" si="4"/>
        <v>0</v>
      </c>
      <c r="S42" s="6"/>
      <c r="T42" s="8">
        <f>IFERROR(VLOOKUP(S42,Listas!$Q$4:$S$11,IF($B$8="Niños de 6 a 12 meses",3,IF($B$8="Niños de 1 a 5 años",2)),0),0)</f>
        <v>0</v>
      </c>
      <c r="U42" s="7"/>
      <c r="V42" s="9">
        <f t="shared" si="5"/>
        <v>0</v>
      </c>
      <c r="W42" s="9">
        <f t="shared" si="6"/>
        <v>0</v>
      </c>
    </row>
    <row r="43" spans="1:23" ht="28.9" customHeight="1" x14ac:dyDescent="0.25">
      <c r="A43" s="20" t="str" cm="1">
        <f t="array" ref="A43">IFERROR(INDEX(Listas!$AB$1:$AB$397,SMALL(Listas!$AE$2:$AE$397,ROW(Listas!AE33)-1)),"")</f>
        <v/>
      </c>
      <c r="B43" s="14" t="str" cm="1">
        <f t="array" ref="B43">IFERROR(INDEX(Listas!$AC$1:$AC$397,SMALL(Listas!$AE$2:$AE$397,ROW(Listas!AE33)-1)),"")</f>
        <v/>
      </c>
      <c r="C43" s="6"/>
      <c r="D43" s="8">
        <f>IFERROR(VLOOKUP(C43,Listas!$Q$4:$S$11,IF($B$8="Niños de 6 a 12 meses",3,IF($B$8="Niños de 1 a 5 años",2)),0),0)</f>
        <v>0</v>
      </c>
      <c r="E43" s="7"/>
      <c r="F43" s="9">
        <f t="shared" si="1"/>
        <v>0</v>
      </c>
      <c r="G43" s="6"/>
      <c r="H43" s="8">
        <f>IFERROR(VLOOKUP(G43,Listas!$Q$4:$S$11,IF($B$8="Niños de 6 a 12 meses",3,IF($B$8="Niños de 1 a 5 años",2)),0),0)</f>
        <v>0</v>
      </c>
      <c r="I43" s="7"/>
      <c r="J43" s="9">
        <f t="shared" si="2"/>
        <v>0</v>
      </c>
      <c r="K43" s="6"/>
      <c r="L43" s="8">
        <f>IFERROR(VLOOKUP(K43,Listas!$Q$4:$S$11,IF($B$8="Niños de 6 a 12 meses",3,IF($B$8="Niños de 1 a 5 años",2)),0),0)</f>
        <v>0</v>
      </c>
      <c r="M43" s="7"/>
      <c r="N43" s="9">
        <f t="shared" si="3"/>
        <v>0</v>
      </c>
      <c r="O43" s="6"/>
      <c r="P43" s="8">
        <f>IFERROR(VLOOKUP(O43,Listas!$Q$4:$S$11,IF($B$8="Niños de 6 a 12 meses",3,IF($B$8="Niños de 1 a 5 años",2)),0),0)</f>
        <v>0</v>
      </c>
      <c r="Q43" s="7"/>
      <c r="R43" s="9">
        <f t="shared" si="4"/>
        <v>0</v>
      </c>
      <c r="S43" s="6"/>
      <c r="T43" s="8">
        <f>IFERROR(VLOOKUP(S43,Listas!$Q$4:$S$11,IF($B$8="Niños de 6 a 12 meses",3,IF($B$8="Niños de 1 a 5 años",2)),0),0)</f>
        <v>0</v>
      </c>
      <c r="U43" s="7"/>
      <c r="V43" s="9">
        <f t="shared" si="5"/>
        <v>0</v>
      </c>
      <c r="W43" s="9">
        <f t="shared" si="6"/>
        <v>0</v>
      </c>
    </row>
    <row r="44" spans="1:23" ht="28.9" customHeight="1" x14ac:dyDescent="0.25">
      <c r="A44" s="20" t="str" cm="1">
        <f t="array" ref="A44">IFERROR(INDEX(Listas!$AB$1:$AB$397,SMALL(Listas!$AE$2:$AE$397,ROW(Listas!AE34)-1)),"")</f>
        <v/>
      </c>
      <c r="B44" s="14" t="str" cm="1">
        <f t="array" ref="B44">IFERROR(INDEX(Listas!$AC$1:$AC$397,SMALL(Listas!$AE$2:$AE$397,ROW(Listas!AE34)-1)),"")</f>
        <v/>
      </c>
      <c r="C44" s="6"/>
      <c r="D44" s="8">
        <f>IFERROR(VLOOKUP(C44,Listas!$Q$4:$S$11,IF($B$8="Niños de 6 a 12 meses",3,IF($B$8="Niños de 1 a 5 años",2)),0),0)</f>
        <v>0</v>
      </c>
      <c r="E44" s="7"/>
      <c r="F44" s="9">
        <f t="shared" si="1"/>
        <v>0</v>
      </c>
      <c r="G44" s="6"/>
      <c r="H44" s="8">
        <f>IFERROR(VLOOKUP(G44,Listas!$Q$4:$S$11,IF($B$8="Niños de 6 a 12 meses",3,IF($B$8="Niños de 1 a 5 años",2)),0),0)</f>
        <v>0</v>
      </c>
      <c r="I44" s="7"/>
      <c r="J44" s="9">
        <f t="shared" si="2"/>
        <v>0</v>
      </c>
      <c r="K44" s="6"/>
      <c r="L44" s="8">
        <f>IFERROR(VLOOKUP(K44,Listas!$Q$4:$S$11,IF($B$8="Niños de 6 a 12 meses",3,IF($B$8="Niños de 1 a 5 años",2)),0),0)</f>
        <v>0</v>
      </c>
      <c r="M44" s="7"/>
      <c r="N44" s="9">
        <f t="shared" si="3"/>
        <v>0</v>
      </c>
      <c r="O44" s="6"/>
      <c r="P44" s="8">
        <f>IFERROR(VLOOKUP(O44,Listas!$Q$4:$S$11,IF($B$8="Niños de 6 a 12 meses",3,IF($B$8="Niños de 1 a 5 años",2)),0),0)</f>
        <v>0</v>
      </c>
      <c r="Q44" s="7"/>
      <c r="R44" s="9">
        <f t="shared" si="4"/>
        <v>0</v>
      </c>
      <c r="S44" s="6"/>
      <c r="T44" s="8">
        <f>IFERROR(VLOOKUP(S44,Listas!$Q$4:$S$11,IF($B$8="Niños de 6 a 12 meses",3,IF($B$8="Niños de 1 a 5 años",2)),0),0)</f>
        <v>0</v>
      </c>
      <c r="U44" s="7"/>
      <c r="V44" s="9">
        <f t="shared" si="5"/>
        <v>0</v>
      </c>
      <c r="W44" s="9">
        <f t="shared" si="6"/>
        <v>0</v>
      </c>
    </row>
    <row r="45" spans="1:23" ht="28.9" customHeight="1" x14ac:dyDescent="0.25">
      <c r="A45" s="20" t="str" cm="1">
        <f t="array" ref="A45">IFERROR(INDEX(Listas!$AB$1:$AB$397,SMALL(Listas!$AE$2:$AE$397,ROW(Listas!AE35)-1)),"")</f>
        <v/>
      </c>
      <c r="B45" s="14" t="str" cm="1">
        <f t="array" ref="B45">IFERROR(INDEX(Listas!$AC$1:$AC$397,SMALL(Listas!$AE$2:$AE$397,ROW(Listas!AE35)-1)),"")</f>
        <v/>
      </c>
      <c r="C45" s="6"/>
      <c r="D45" s="8">
        <f>IFERROR(VLOOKUP(C45,Listas!$Q$4:$S$11,IF($B$8="Niños de 6 a 12 meses",3,IF($B$8="Niños de 1 a 5 años",2)),0),0)</f>
        <v>0</v>
      </c>
      <c r="E45" s="7"/>
      <c r="F45" s="9">
        <f t="shared" si="1"/>
        <v>0</v>
      </c>
      <c r="G45" s="6"/>
      <c r="H45" s="8">
        <f>IFERROR(VLOOKUP(G45,Listas!$Q$4:$S$11,IF($B$8="Niños de 6 a 12 meses",3,IF($B$8="Niños de 1 a 5 años",2)),0),0)</f>
        <v>0</v>
      </c>
      <c r="I45" s="7"/>
      <c r="J45" s="9">
        <f t="shared" si="2"/>
        <v>0</v>
      </c>
      <c r="K45" s="6"/>
      <c r="L45" s="8">
        <f>IFERROR(VLOOKUP(K45,Listas!$Q$4:$S$11,IF($B$8="Niños de 6 a 12 meses",3,IF($B$8="Niños de 1 a 5 años",2)),0),0)</f>
        <v>0</v>
      </c>
      <c r="M45" s="7"/>
      <c r="N45" s="9">
        <f t="shared" si="3"/>
        <v>0</v>
      </c>
      <c r="O45" s="6"/>
      <c r="P45" s="8">
        <f>IFERROR(VLOOKUP(O45,Listas!$Q$4:$S$11,IF($B$8="Niños de 6 a 12 meses",3,IF($B$8="Niños de 1 a 5 años",2)),0),0)</f>
        <v>0</v>
      </c>
      <c r="Q45" s="7"/>
      <c r="R45" s="9">
        <f t="shared" si="4"/>
        <v>0</v>
      </c>
      <c r="S45" s="6"/>
      <c r="T45" s="8">
        <f>IFERROR(VLOOKUP(S45,Listas!$Q$4:$S$11,IF($B$8="Niños de 6 a 12 meses",3,IF($B$8="Niños de 1 a 5 años",2)),0),0)</f>
        <v>0</v>
      </c>
      <c r="U45" s="7"/>
      <c r="V45" s="9">
        <f t="shared" si="5"/>
        <v>0</v>
      </c>
      <c r="W45" s="9">
        <f t="shared" si="6"/>
        <v>0</v>
      </c>
    </row>
    <row r="46" spans="1:23" ht="28.9" customHeight="1" x14ac:dyDescent="0.25">
      <c r="A46" s="20" t="str" cm="1">
        <f t="array" ref="A46">IFERROR(INDEX(Listas!$AB$1:$AB$397,SMALL(Listas!$AE$2:$AE$397,ROW(Listas!AE36)-1)),"")</f>
        <v/>
      </c>
      <c r="B46" s="14" t="str" cm="1">
        <f t="array" ref="B46">IFERROR(INDEX(Listas!$AC$1:$AC$397,SMALL(Listas!$AE$2:$AE$397,ROW(Listas!AE36)-1)),"")</f>
        <v/>
      </c>
      <c r="C46" s="6"/>
      <c r="D46" s="8">
        <f>IFERROR(VLOOKUP(C46,Listas!$Q$4:$S$11,IF($B$8="Niños de 6 a 12 meses",3,IF($B$8="Niños de 1 a 5 años",2)),0),0)</f>
        <v>0</v>
      </c>
      <c r="E46" s="7"/>
      <c r="F46" s="9">
        <f t="shared" si="1"/>
        <v>0</v>
      </c>
      <c r="G46" s="6"/>
      <c r="H46" s="8">
        <f>IFERROR(VLOOKUP(G46,Listas!$Q$4:$S$11,IF($B$8="Niños de 6 a 12 meses",3,IF($B$8="Niños de 1 a 5 años",2)),0),0)</f>
        <v>0</v>
      </c>
      <c r="I46" s="7"/>
      <c r="J46" s="9">
        <f t="shared" si="2"/>
        <v>0</v>
      </c>
      <c r="K46" s="6"/>
      <c r="L46" s="8">
        <f>IFERROR(VLOOKUP(K46,Listas!$Q$4:$S$11,IF($B$8="Niños de 6 a 12 meses",3,IF($B$8="Niños de 1 a 5 años",2)),0),0)</f>
        <v>0</v>
      </c>
      <c r="M46" s="7"/>
      <c r="N46" s="9">
        <f t="shared" si="3"/>
        <v>0</v>
      </c>
      <c r="O46" s="6"/>
      <c r="P46" s="8">
        <f>IFERROR(VLOOKUP(O46,Listas!$Q$4:$S$11,IF($B$8="Niños de 6 a 12 meses",3,IF($B$8="Niños de 1 a 5 años",2)),0),0)</f>
        <v>0</v>
      </c>
      <c r="Q46" s="7"/>
      <c r="R46" s="9">
        <f t="shared" si="4"/>
        <v>0</v>
      </c>
      <c r="S46" s="6"/>
      <c r="T46" s="8">
        <f>IFERROR(VLOOKUP(S46,Listas!$Q$4:$S$11,IF($B$8="Niños de 6 a 12 meses",3,IF($B$8="Niños de 1 a 5 años",2)),0),0)</f>
        <v>0</v>
      </c>
      <c r="U46" s="7"/>
      <c r="V46" s="9">
        <f t="shared" si="5"/>
        <v>0</v>
      </c>
      <c r="W46" s="9">
        <f t="shared" si="6"/>
        <v>0</v>
      </c>
    </row>
    <row r="47" spans="1:23" ht="28.9" customHeight="1" x14ac:dyDescent="0.25">
      <c r="A47" s="20" t="str" cm="1">
        <f t="array" ref="A47">IFERROR(INDEX(Listas!$AB$1:$AB$397,SMALL(Listas!$AE$2:$AE$397,ROW(Listas!AE37)-1)),"")</f>
        <v/>
      </c>
      <c r="B47" s="14" t="str" cm="1">
        <f t="array" ref="B47">IFERROR(INDEX(Listas!$AC$1:$AC$397,SMALL(Listas!$AE$2:$AE$397,ROW(Listas!AE37)-1)),"")</f>
        <v/>
      </c>
      <c r="C47" s="6"/>
      <c r="D47" s="8">
        <f>IFERROR(VLOOKUP(C47,Listas!$Q$4:$S$11,IF($B$8="Niños de 6 a 12 meses",3,IF($B$8="Niños de 1 a 5 años",2)),0),0)</f>
        <v>0</v>
      </c>
      <c r="E47" s="7"/>
      <c r="F47" s="9">
        <f t="shared" si="1"/>
        <v>0</v>
      </c>
      <c r="G47" s="6"/>
      <c r="H47" s="8">
        <f>IFERROR(VLOOKUP(G47,Listas!$Q$4:$S$11,IF($B$8="Niños de 6 a 12 meses",3,IF($B$8="Niños de 1 a 5 años",2)),0),0)</f>
        <v>0</v>
      </c>
      <c r="I47" s="7"/>
      <c r="J47" s="9">
        <f t="shared" si="2"/>
        <v>0</v>
      </c>
      <c r="K47" s="6"/>
      <c r="L47" s="8">
        <f>IFERROR(VLOOKUP(K47,Listas!$Q$4:$S$11,IF($B$8="Niños de 6 a 12 meses",3,IF($B$8="Niños de 1 a 5 años",2)),0),0)</f>
        <v>0</v>
      </c>
      <c r="M47" s="7"/>
      <c r="N47" s="9">
        <f t="shared" si="3"/>
        <v>0</v>
      </c>
      <c r="O47" s="6"/>
      <c r="P47" s="8">
        <f>IFERROR(VLOOKUP(O47,Listas!$Q$4:$S$11,IF($B$8="Niños de 6 a 12 meses",3,IF($B$8="Niños de 1 a 5 años",2)),0),0)</f>
        <v>0</v>
      </c>
      <c r="Q47" s="7"/>
      <c r="R47" s="9">
        <f t="shared" si="4"/>
        <v>0</v>
      </c>
      <c r="S47" s="6"/>
      <c r="T47" s="8">
        <f>IFERROR(VLOOKUP(S47,Listas!$Q$4:$S$11,IF($B$8="Niños de 6 a 12 meses",3,IF($B$8="Niños de 1 a 5 años",2)),0),0)</f>
        <v>0</v>
      </c>
      <c r="U47" s="7"/>
      <c r="V47" s="9">
        <f t="shared" si="5"/>
        <v>0</v>
      </c>
      <c r="W47" s="9">
        <f t="shared" si="6"/>
        <v>0</v>
      </c>
    </row>
    <row r="48" spans="1:23" ht="28.9" customHeight="1" x14ac:dyDescent="0.25">
      <c r="A48" s="20" t="str" cm="1">
        <f t="array" ref="A48">IFERROR(INDEX(Listas!$AB$1:$AB$397,SMALL(Listas!$AE$2:$AE$397,ROW(Listas!AE38)-1)),"")</f>
        <v/>
      </c>
      <c r="B48" s="14" t="str" cm="1">
        <f t="array" ref="B48">IFERROR(INDEX(Listas!$AC$1:$AC$397,SMALL(Listas!$AE$2:$AE$397,ROW(Listas!AE38)-1)),"")</f>
        <v/>
      </c>
      <c r="C48" s="6"/>
      <c r="D48" s="8">
        <f>IFERROR(VLOOKUP(C48,Listas!$Q$4:$S$11,IF($B$8="Niños de 6 a 12 meses",3,IF($B$8="Niños de 1 a 5 años",2)),0),0)</f>
        <v>0</v>
      </c>
      <c r="E48" s="7"/>
      <c r="F48" s="9">
        <f t="shared" si="1"/>
        <v>0</v>
      </c>
      <c r="G48" s="6"/>
      <c r="H48" s="8">
        <f>IFERROR(VLOOKUP(G48,Listas!$Q$4:$S$11,IF($B$8="Niños de 6 a 12 meses",3,IF($B$8="Niños de 1 a 5 años",2)),0),0)</f>
        <v>0</v>
      </c>
      <c r="I48" s="7"/>
      <c r="J48" s="9">
        <f t="shared" si="2"/>
        <v>0</v>
      </c>
      <c r="K48" s="6"/>
      <c r="L48" s="8">
        <f>IFERROR(VLOOKUP(K48,Listas!$Q$4:$S$11,IF($B$8="Niños de 6 a 12 meses",3,IF($B$8="Niños de 1 a 5 años",2)),0),0)</f>
        <v>0</v>
      </c>
      <c r="M48" s="7"/>
      <c r="N48" s="9">
        <f t="shared" si="3"/>
        <v>0</v>
      </c>
      <c r="O48" s="6"/>
      <c r="P48" s="8">
        <f>IFERROR(VLOOKUP(O48,Listas!$Q$4:$S$11,IF($B$8="Niños de 6 a 12 meses",3,IF($B$8="Niños de 1 a 5 años",2)),0),0)</f>
        <v>0</v>
      </c>
      <c r="Q48" s="7"/>
      <c r="R48" s="9">
        <f t="shared" si="4"/>
        <v>0</v>
      </c>
      <c r="S48" s="6"/>
      <c r="T48" s="8">
        <f>IFERROR(VLOOKUP(S48,Listas!$Q$4:$S$11,IF($B$8="Niños de 6 a 12 meses",3,IF($B$8="Niños de 1 a 5 años",2)),0),0)</f>
        <v>0</v>
      </c>
      <c r="U48" s="7"/>
      <c r="V48" s="9">
        <f t="shared" si="5"/>
        <v>0</v>
      </c>
      <c r="W48" s="9">
        <f t="shared" si="6"/>
        <v>0</v>
      </c>
    </row>
    <row r="49" spans="1:23" ht="28.9" customHeight="1" x14ac:dyDescent="0.25">
      <c r="A49" s="20" t="str" cm="1">
        <f t="array" ref="A49">IFERROR(INDEX(Listas!$AB$1:$AB$397,SMALL(Listas!$AE$2:$AE$397,ROW(Listas!AE39)-1)),"")</f>
        <v/>
      </c>
      <c r="B49" s="14" t="str" cm="1">
        <f t="array" ref="B49">IFERROR(INDEX(Listas!$AC$1:$AC$397,SMALL(Listas!$AE$2:$AE$397,ROW(Listas!AE39)-1)),"")</f>
        <v/>
      </c>
      <c r="C49" s="6"/>
      <c r="D49" s="8">
        <f>IFERROR(VLOOKUP(C49,Listas!$Q$4:$S$11,IF($B$8="Niños de 6 a 12 meses",3,IF($B$8="Niños de 1 a 5 años",2)),0),0)</f>
        <v>0</v>
      </c>
      <c r="E49" s="7"/>
      <c r="F49" s="9">
        <f t="shared" si="1"/>
        <v>0</v>
      </c>
      <c r="G49" s="6"/>
      <c r="H49" s="8">
        <f>IFERROR(VLOOKUP(G49,Listas!$Q$4:$S$11,IF($B$8="Niños de 6 a 12 meses",3,IF($B$8="Niños de 1 a 5 años",2)),0),0)</f>
        <v>0</v>
      </c>
      <c r="I49" s="7"/>
      <c r="J49" s="9">
        <f t="shared" si="2"/>
        <v>0</v>
      </c>
      <c r="K49" s="6"/>
      <c r="L49" s="8">
        <f>IFERROR(VLOOKUP(K49,Listas!$Q$4:$S$11,IF($B$8="Niños de 6 a 12 meses",3,IF($B$8="Niños de 1 a 5 años",2)),0),0)</f>
        <v>0</v>
      </c>
      <c r="M49" s="7"/>
      <c r="N49" s="9">
        <f t="shared" si="3"/>
        <v>0</v>
      </c>
      <c r="O49" s="6"/>
      <c r="P49" s="8">
        <f>IFERROR(VLOOKUP(O49,Listas!$Q$4:$S$11,IF($B$8="Niños de 6 a 12 meses",3,IF($B$8="Niños de 1 a 5 años",2)),0),0)</f>
        <v>0</v>
      </c>
      <c r="Q49" s="7"/>
      <c r="R49" s="9">
        <f t="shared" si="4"/>
        <v>0</v>
      </c>
      <c r="S49" s="6"/>
      <c r="T49" s="8">
        <f>IFERROR(VLOOKUP(S49,Listas!$Q$4:$S$11,IF($B$8="Niños de 6 a 12 meses",3,IF($B$8="Niños de 1 a 5 años",2)),0),0)</f>
        <v>0</v>
      </c>
      <c r="U49" s="7"/>
      <c r="V49" s="9">
        <f t="shared" si="5"/>
        <v>0</v>
      </c>
      <c r="W49" s="9">
        <f t="shared" si="6"/>
        <v>0</v>
      </c>
    </row>
    <row r="50" spans="1:23" ht="28.9" customHeight="1" x14ac:dyDescent="0.25">
      <c r="A50" s="20" t="str" cm="1">
        <f t="array" ref="A50">IFERROR(INDEX(Listas!$AB$1:$AB$397,SMALL(Listas!$AE$2:$AE$397,ROW(Listas!AE40)-1)),"")</f>
        <v/>
      </c>
      <c r="B50" s="14" t="str" cm="1">
        <f t="array" ref="B50">IFERROR(INDEX(Listas!$AC$1:$AC$397,SMALL(Listas!$AE$2:$AE$397,ROW(Listas!AE40)-1)),"")</f>
        <v/>
      </c>
      <c r="C50" s="6"/>
      <c r="D50" s="8">
        <f>IFERROR(VLOOKUP(C50,Listas!$Q$4:$S$11,IF($B$8="Niños de 6 a 12 meses",3,IF($B$8="Niños de 1 a 5 años",2)),0),0)</f>
        <v>0</v>
      </c>
      <c r="E50" s="7"/>
      <c r="F50" s="9">
        <f t="shared" si="1"/>
        <v>0</v>
      </c>
      <c r="G50" s="6"/>
      <c r="H50" s="8">
        <f>IFERROR(VLOOKUP(G50,Listas!$Q$4:$S$11,IF($B$8="Niños de 6 a 12 meses",3,IF($B$8="Niños de 1 a 5 años",2)),0),0)</f>
        <v>0</v>
      </c>
      <c r="I50" s="7"/>
      <c r="J50" s="9">
        <f t="shared" si="2"/>
        <v>0</v>
      </c>
      <c r="K50" s="6"/>
      <c r="L50" s="8">
        <f>IFERROR(VLOOKUP(K50,Listas!$Q$4:$S$11,IF($B$8="Niños de 6 a 12 meses",3,IF($B$8="Niños de 1 a 5 años",2)),0),0)</f>
        <v>0</v>
      </c>
      <c r="M50" s="7"/>
      <c r="N50" s="9">
        <f t="shared" si="3"/>
        <v>0</v>
      </c>
      <c r="O50" s="6"/>
      <c r="P50" s="8">
        <f>IFERROR(VLOOKUP(O50,Listas!$Q$4:$S$11,IF($B$8="Niños de 6 a 12 meses",3,IF($B$8="Niños de 1 a 5 años",2)),0),0)</f>
        <v>0</v>
      </c>
      <c r="Q50" s="7"/>
      <c r="R50" s="9">
        <f t="shared" si="4"/>
        <v>0</v>
      </c>
      <c r="S50" s="6"/>
      <c r="T50" s="8">
        <f>IFERROR(VLOOKUP(S50,Listas!$Q$4:$S$11,IF($B$8="Niños de 6 a 12 meses",3,IF($B$8="Niños de 1 a 5 años",2)),0),0)</f>
        <v>0</v>
      </c>
      <c r="U50" s="7"/>
      <c r="V50" s="9">
        <f t="shared" si="5"/>
        <v>0</v>
      </c>
      <c r="W50" s="9">
        <f t="shared" si="6"/>
        <v>0</v>
      </c>
    </row>
    <row r="51" spans="1:23" ht="28.9" customHeight="1" x14ac:dyDescent="0.25">
      <c r="A51" s="20" t="str" cm="1">
        <f t="array" ref="A51">IFERROR(INDEX(Listas!$AB$1:$AB$397,SMALL(Listas!$AE$2:$AE$397,ROW(Listas!AE41)-1)),"")</f>
        <v/>
      </c>
      <c r="B51" s="14" t="str" cm="1">
        <f t="array" ref="B51">IFERROR(INDEX(Listas!$AC$1:$AC$397,SMALL(Listas!$AE$2:$AE$397,ROW(Listas!AE41)-1)),"")</f>
        <v/>
      </c>
      <c r="C51" s="6"/>
      <c r="D51" s="8">
        <f>IFERROR(VLOOKUP(C51,Listas!$Q$4:$S$11,IF($B$8="Niños de 6 a 12 meses",3,IF($B$8="Niños de 1 a 5 años",2)),0),0)</f>
        <v>0</v>
      </c>
      <c r="E51" s="7"/>
      <c r="F51" s="9">
        <f t="shared" si="1"/>
        <v>0</v>
      </c>
      <c r="G51" s="6"/>
      <c r="H51" s="8">
        <f>IFERROR(VLOOKUP(G51,Listas!$Q$4:$S$11,IF($B$8="Niños de 6 a 12 meses",3,IF($B$8="Niños de 1 a 5 años",2)),0),0)</f>
        <v>0</v>
      </c>
      <c r="I51" s="7"/>
      <c r="J51" s="9">
        <f t="shared" si="2"/>
        <v>0</v>
      </c>
      <c r="K51" s="6"/>
      <c r="L51" s="8">
        <f>IFERROR(VLOOKUP(K51,Listas!$Q$4:$S$11,IF($B$8="Niños de 6 a 12 meses",3,IF($B$8="Niños de 1 a 5 años",2)),0),0)</f>
        <v>0</v>
      </c>
      <c r="M51" s="7"/>
      <c r="N51" s="9">
        <f t="shared" si="3"/>
        <v>0</v>
      </c>
      <c r="O51" s="6"/>
      <c r="P51" s="8">
        <f>IFERROR(VLOOKUP(O51,Listas!$Q$4:$S$11,IF($B$8="Niños de 6 a 12 meses",3,IF($B$8="Niños de 1 a 5 años",2)),0),0)</f>
        <v>0</v>
      </c>
      <c r="Q51" s="7"/>
      <c r="R51" s="9">
        <f t="shared" si="4"/>
        <v>0</v>
      </c>
      <c r="S51" s="6"/>
      <c r="T51" s="8">
        <f>IFERROR(VLOOKUP(S51,Listas!$Q$4:$S$11,IF($B$8="Niños de 6 a 12 meses",3,IF($B$8="Niños de 1 a 5 años",2)),0),0)</f>
        <v>0</v>
      </c>
      <c r="U51" s="7"/>
      <c r="V51" s="9">
        <f t="shared" si="5"/>
        <v>0</v>
      </c>
      <c r="W51" s="9">
        <f t="shared" si="6"/>
        <v>0</v>
      </c>
    </row>
    <row r="52" spans="1:23" ht="28.9" customHeight="1" x14ac:dyDescent="0.25">
      <c r="A52" s="20" t="str" cm="1">
        <f t="array" ref="A52">IFERROR(INDEX(Listas!$AB$1:$AB$397,SMALL(Listas!$AE$2:$AE$397,ROW(Listas!AE42)-1)),"")</f>
        <v/>
      </c>
      <c r="B52" s="14" t="str" cm="1">
        <f t="array" ref="B52">IFERROR(INDEX(Listas!$AC$1:$AC$397,SMALL(Listas!$AE$2:$AE$397,ROW(Listas!AE42)-1)),"")</f>
        <v/>
      </c>
      <c r="C52" s="6"/>
      <c r="D52" s="8">
        <f>IFERROR(VLOOKUP(C52,Listas!$Q$4:$S$11,IF($B$8="Niños de 6 a 12 meses",3,IF($B$8="Niños de 1 a 5 años",2)),0),0)</f>
        <v>0</v>
      </c>
      <c r="E52" s="7"/>
      <c r="F52" s="9">
        <f t="shared" si="1"/>
        <v>0</v>
      </c>
      <c r="G52" s="6"/>
      <c r="H52" s="8">
        <f>IFERROR(VLOOKUP(G52,Listas!$Q$4:$S$11,IF($B$8="Niños de 6 a 12 meses",3,IF($B$8="Niños de 1 a 5 años",2)),0),0)</f>
        <v>0</v>
      </c>
      <c r="I52" s="7"/>
      <c r="J52" s="9">
        <f t="shared" si="2"/>
        <v>0</v>
      </c>
      <c r="K52" s="6"/>
      <c r="L52" s="8">
        <f>IFERROR(VLOOKUP(K52,Listas!$Q$4:$S$11,IF($B$8="Niños de 6 a 12 meses",3,IF($B$8="Niños de 1 a 5 años",2)),0),0)</f>
        <v>0</v>
      </c>
      <c r="M52" s="7"/>
      <c r="N52" s="9">
        <f t="shared" si="3"/>
        <v>0</v>
      </c>
      <c r="O52" s="6"/>
      <c r="P52" s="8">
        <f>IFERROR(VLOOKUP(O52,Listas!$Q$4:$S$11,IF($B$8="Niños de 6 a 12 meses",3,IF($B$8="Niños de 1 a 5 años",2)),0),0)</f>
        <v>0</v>
      </c>
      <c r="Q52" s="7"/>
      <c r="R52" s="9">
        <f t="shared" si="4"/>
        <v>0</v>
      </c>
      <c r="S52" s="6"/>
      <c r="T52" s="8">
        <f>IFERROR(VLOOKUP(S52,Listas!$Q$4:$S$11,IF($B$8="Niños de 6 a 12 meses",3,IF($B$8="Niños de 1 a 5 años",2)),0),0)</f>
        <v>0</v>
      </c>
      <c r="U52" s="7"/>
      <c r="V52" s="9">
        <f t="shared" si="5"/>
        <v>0</v>
      </c>
      <c r="W52" s="9">
        <f t="shared" si="6"/>
        <v>0</v>
      </c>
    </row>
    <row r="53" spans="1:23" ht="28.9" customHeight="1" x14ac:dyDescent="0.25">
      <c r="A53" s="20" t="str" cm="1">
        <f t="array" ref="A53">IFERROR(INDEX(Listas!$AB$1:$AB$397,SMALL(Listas!$AE$2:$AE$397,ROW(Listas!AE43)-1)),"")</f>
        <v/>
      </c>
      <c r="B53" s="14" t="str" cm="1">
        <f t="array" ref="B53">IFERROR(INDEX(Listas!$AC$1:$AC$397,SMALL(Listas!$AE$2:$AE$397,ROW(Listas!AE43)-1)),"")</f>
        <v/>
      </c>
      <c r="C53" s="6"/>
      <c r="D53" s="8">
        <f>IFERROR(VLOOKUP(C53,Listas!$Q$4:$S$11,IF($B$8="Niños de 6 a 12 meses",3,IF($B$8="Niños de 1 a 5 años",2)),0),0)</f>
        <v>0</v>
      </c>
      <c r="E53" s="7"/>
      <c r="F53" s="9">
        <f t="shared" si="1"/>
        <v>0</v>
      </c>
      <c r="G53" s="6"/>
      <c r="H53" s="8">
        <f>IFERROR(VLOOKUP(G53,Listas!$Q$4:$S$11,IF($B$8="Niños de 6 a 12 meses",3,IF($B$8="Niños de 1 a 5 años",2)),0),0)</f>
        <v>0</v>
      </c>
      <c r="I53" s="7"/>
      <c r="J53" s="9">
        <f t="shared" si="2"/>
        <v>0</v>
      </c>
      <c r="K53" s="6"/>
      <c r="L53" s="8">
        <f>IFERROR(VLOOKUP(K53,Listas!$Q$4:$S$11,IF($B$8="Niños de 6 a 12 meses",3,IF($B$8="Niños de 1 a 5 años",2)),0),0)</f>
        <v>0</v>
      </c>
      <c r="M53" s="7"/>
      <c r="N53" s="9">
        <f t="shared" si="3"/>
        <v>0</v>
      </c>
      <c r="O53" s="6"/>
      <c r="P53" s="8">
        <f>IFERROR(VLOOKUP(O53,Listas!$Q$4:$S$11,IF($B$8="Niños de 6 a 12 meses",3,IF($B$8="Niños de 1 a 5 años",2)),0),0)</f>
        <v>0</v>
      </c>
      <c r="Q53" s="7"/>
      <c r="R53" s="9">
        <f t="shared" si="4"/>
        <v>0</v>
      </c>
      <c r="S53" s="6"/>
      <c r="T53" s="8">
        <f>IFERROR(VLOOKUP(S53,Listas!$Q$4:$S$11,IF($B$8="Niños de 6 a 12 meses",3,IF($B$8="Niños de 1 a 5 años",2)),0),0)</f>
        <v>0</v>
      </c>
      <c r="U53" s="7"/>
      <c r="V53" s="9">
        <f t="shared" si="5"/>
        <v>0</v>
      </c>
      <c r="W53" s="9">
        <f t="shared" si="6"/>
        <v>0</v>
      </c>
    </row>
    <row r="54" spans="1:23" ht="28.9" customHeight="1" x14ac:dyDescent="0.25">
      <c r="A54" s="20" t="str" cm="1">
        <f t="array" ref="A54">IFERROR(INDEX(Listas!$AB$1:$AB$397,SMALL(Listas!$AE$2:$AE$397,ROW(Listas!AE44)-1)),"")</f>
        <v/>
      </c>
      <c r="B54" s="14" t="str" cm="1">
        <f t="array" ref="B54">IFERROR(INDEX(Listas!$AC$1:$AC$397,SMALL(Listas!$AE$2:$AE$397,ROW(Listas!AE44)-1)),"")</f>
        <v/>
      </c>
      <c r="C54" s="6"/>
      <c r="D54" s="8">
        <f>IFERROR(VLOOKUP(C54,Listas!$Q$4:$S$11,IF($B$8="Niños de 6 a 12 meses",3,IF($B$8="Niños de 1 a 5 años",2)),0),0)</f>
        <v>0</v>
      </c>
      <c r="E54" s="7"/>
      <c r="F54" s="9">
        <f t="shared" si="1"/>
        <v>0</v>
      </c>
      <c r="G54" s="6"/>
      <c r="H54" s="8">
        <f>IFERROR(VLOOKUP(G54,Listas!$Q$4:$S$11,IF($B$8="Niños de 6 a 12 meses",3,IF($B$8="Niños de 1 a 5 años",2)),0),0)</f>
        <v>0</v>
      </c>
      <c r="I54" s="7"/>
      <c r="J54" s="9">
        <f t="shared" si="2"/>
        <v>0</v>
      </c>
      <c r="K54" s="6"/>
      <c r="L54" s="8">
        <f>IFERROR(VLOOKUP(K54,Listas!$Q$4:$S$11,IF($B$8="Niños de 6 a 12 meses",3,IF($B$8="Niños de 1 a 5 años",2)),0),0)</f>
        <v>0</v>
      </c>
      <c r="M54" s="7"/>
      <c r="N54" s="9">
        <f t="shared" si="3"/>
        <v>0</v>
      </c>
      <c r="O54" s="6"/>
      <c r="P54" s="8">
        <f>IFERROR(VLOOKUP(O54,Listas!$Q$4:$S$11,IF($B$8="Niños de 6 a 12 meses",3,IF($B$8="Niños de 1 a 5 años",2)),0),0)</f>
        <v>0</v>
      </c>
      <c r="Q54" s="7"/>
      <c r="R54" s="9">
        <f t="shared" si="4"/>
        <v>0</v>
      </c>
      <c r="S54" s="6"/>
      <c r="T54" s="8">
        <f>IFERROR(VLOOKUP(S54,Listas!$Q$4:$S$11,IF($B$8="Niños de 6 a 12 meses",3,IF($B$8="Niños de 1 a 5 años",2)),0),0)</f>
        <v>0</v>
      </c>
      <c r="U54" s="7"/>
      <c r="V54" s="9">
        <f t="shared" si="5"/>
        <v>0</v>
      </c>
      <c r="W54" s="9">
        <f t="shared" si="6"/>
        <v>0</v>
      </c>
    </row>
    <row r="55" spans="1:23" ht="28.9" customHeight="1" x14ac:dyDescent="0.25">
      <c r="A55" s="20" t="str" cm="1">
        <f t="array" ref="A55">IFERROR(INDEX(Listas!$AB$1:$AB$397,SMALL(Listas!$AE$2:$AE$397,ROW(Listas!AE45)-1)),"")</f>
        <v/>
      </c>
      <c r="B55" s="14" t="str" cm="1">
        <f t="array" ref="B55">IFERROR(INDEX(Listas!$AC$1:$AC$397,SMALL(Listas!$AE$2:$AE$397,ROW(Listas!AE45)-1)),"")</f>
        <v/>
      </c>
      <c r="C55" s="6"/>
      <c r="D55" s="8">
        <f>IFERROR(VLOOKUP(C55,Listas!$Q$4:$S$11,IF($B$8="Niños de 6 a 12 meses",3,IF($B$8="Niños de 1 a 5 años",2)),0),0)</f>
        <v>0</v>
      </c>
      <c r="E55" s="7"/>
      <c r="F55" s="9">
        <f t="shared" si="1"/>
        <v>0</v>
      </c>
      <c r="G55" s="6"/>
      <c r="H55" s="8">
        <f>IFERROR(VLOOKUP(G55,Listas!$Q$4:$S$11,IF($B$8="Niños de 6 a 12 meses",3,IF($B$8="Niños de 1 a 5 años",2)),0),0)</f>
        <v>0</v>
      </c>
      <c r="I55" s="7"/>
      <c r="J55" s="9">
        <f t="shared" si="2"/>
        <v>0</v>
      </c>
      <c r="K55" s="6"/>
      <c r="L55" s="8">
        <f>IFERROR(VLOOKUP(K55,Listas!$Q$4:$S$11,IF($B$8="Niños de 6 a 12 meses",3,IF($B$8="Niños de 1 a 5 años",2)),0),0)</f>
        <v>0</v>
      </c>
      <c r="M55" s="7"/>
      <c r="N55" s="9">
        <f t="shared" si="3"/>
        <v>0</v>
      </c>
      <c r="O55" s="6"/>
      <c r="P55" s="8">
        <f>IFERROR(VLOOKUP(O55,Listas!$Q$4:$S$11,IF($B$8="Niños de 6 a 12 meses",3,IF($B$8="Niños de 1 a 5 años",2)),0),0)</f>
        <v>0</v>
      </c>
      <c r="Q55" s="7"/>
      <c r="R55" s="9">
        <f t="shared" si="4"/>
        <v>0</v>
      </c>
      <c r="S55" s="6"/>
      <c r="T55" s="8">
        <f>IFERROR(VLOOKUP(S55,Listas!$Q$4:$S$11,IF($B$8="Niños de 6 a 12 meses",3,IF($B$8="Niños de 1 a 5 años",2)),0),0)</f>
        <v>0</v>
      </c>
      <c r="U55" s="7"/>
      <c r="V55" s="9">
        <f t="shared" si="5"/>
        <v>0</v>
      </c>
      <c r="W55" s="9">
        <f t="shared" si="6"/>
        <v>0</v>
      </c>
    </row>
    <row r="56" spans="1:23" ht="28.9" customHeight="1" x14ac:dyDescent="0.25">
      <c r="A56" s="20" t="str" cm="1">
        <f t="array" ref="A56">IFERROR(INDEX(Listas!$AB$1:$AB$397,SMALL(Listas!$AE$2:$AE$397,ROW(Listas!AE46)-1)),"")</f>
        <v/>
      </c>
      <c r="B56" s="14" t="str" cm="1">
        <f t="array" ref="B56">IFERROR(INDEX(Listas!$AC$1:$AC$397,SMALL(Listas!$AE$2:$AE$397,ROW(Listas!AE46)-1)),"")</f>
        <v/>
      </c>
      <c r="C56" s="6"/>
      <c r="D56" s="8">
        <f>IFERROR(VLOOKUP(C56,Listas!$Q$4:$S$11,IF($B$8="Niños de 6 a 12 meses",3,IF($B$8="Niños de 1 a 5 años",2)),0),0)</f>
        <v>0</v>
      </c>
      <c r="E56" s="7"/>
      <c r="F56" s="9">
        <f t="shared" si="1"/>
        <v>0</v>
      </c>
      <c r="G56" s="6"/>
      <c r="H56" s="8">
        <f>IFERROR(VLOOKUP(G56,Listas!$Q$4:$S$11,IF($B$8="Niños de 6 a 12 meses",3,IF($B$8="Niños de 1 a 5 años",2)),0),0)</f>
        <v>0</v>
      </c>
      <c r="I56" s="7"/>
      <c r="J56" s="9">
        <f t="shared" si="2"/>
        <v>0</v>
      </c>
      <c r="K56" s="6"/>
      <c r="L56" s="8">
        <f>IFERROR(VLOOKUP(K56,Listas!$Q$4:$S$11,IF($B$8="Niños de 6 a 12 meses",3,IF($B$8="Niños de 1 a 5 años",2)),0),0)</f>
        <v>0</v>
      </c>
      <c r="M56" s="7"/>
      <c r="N56" s="9">
        <f t="shared" si="3"/>
        <v>0</v>
      </c>
      <c r="O56" s="6"/>
      <c r="P56" s="8">
        <f>IFERROR(VLOOKUP(O56,Listas!$Q$4:$S$11,IF($B$8="Niños de 6 a 12 meses",3,IF($B$8="Niños de 1 a 5 años",2)),0),0)</f>
        <v>0</v>
      </c>
      <c r="Q56" s="7"/>
      <c r="R56" s="9">
        <f t="shared" si="4"/>
        <v>0</v>
      </c>
      <c r="S56" s="6"/>
      <c r="T56" s="8">
        <f>IFERROR(VLOOKUP(S56,Listas!$Q$4:$S$11,IF($B$8="Niños de 6 a 12 meses",3,IF($B$8="Niños de 1 a 5 años",2)),0),0)</f>
        <v>0</v>
      </c>
      <c r="U56" s="7"/>
      <c r="V56" s="9">
        <f t="shared" si="5"/>
        <v>0</v>
      </c>
      <c r="W56" s="9">
        <f t="shared" si="6"/>
        <v>0</v>
      </c>
    </row>
    <row r="57" spans="1:23" ht="28.9" customHeight="1" x14ac:dyDescent="0.25">
      <c r="A57" s="20" t="str" cm="1">
        <f t="array" ref="A57">IFERROR(INDEX(Listas!$AB$1:$AB$397,SMALL(Listas!$AE$2:$AE$397,ROW(Listas!AE47)-1)),"")</f>
        <v/>
      </c>
      <c r="B57" s="14" t="str" cm="1">
        <f t="array" ref="B57">IFERROR(INDEX(Listas!$AC$1:$AC$397,SMALL(Listas!$AE$2:$AE$397,ROW(Listas!AE47)-1)),"")</f>
        <v/>
      </c>
      <c r="C57" s="6"/>
      <c r="D57" s="8">
        <f>IFERROR(VLOOKUP(C57,Listas!$Q$4:$S$11,IF($B$8="Niños de 6 a 12 meses",3,IF($B$8="Niños de 1 a 5 años",2)),0),0)</f>
        <v>0</v>
      </c>
      <c r="E57" s="7"/>
      <c r="F57" s="9">
        <f t="shared" si="1"/>
        <v>0</v>
      </c>
      <c r="G57" s="6"/>
      <c r="H57" s="8">
        <f>IFERROR(VLOOKUP(G57,Listas!$Q$4:$S$11,IF($B$8="Niños de 6 a 12 meses",3,IF($B$8="Niños de 1 a 5 años",2)),0),0)</f>
        <v>0</v>
      </c>
      <c r="I57" s="7"/>
      <c r="J57" s="9">
        <f t="shared" si="2"/>
        <v>0</v>
      </c>
      <c r="K57" s="6"/>
      <c r="L57" s="8">
        <f>IFERROR(VLOOKUP(K57,Listas!$Q$4:$S$11,IF($B$8="Niños de 6 a 12 meses",3,IF($B$8="Niños de 1 a 5 años",2)),0),0)</f>
        <v>0</v>
      </c>
      <c r="M57" s="7"/>
      <c r="N57" s="9">
        <f t="shared" si="3"/>
        <v>0</v>
      </c>
      <c r="O57" s="6"/>
      <c r="P57" s="8">
        <f>IFERROR(VLOOKUP(O57,Listas!$Q$4:$S$11,IF($B$8="Niños de 6 a 12 meses",3,IF($B$8="Niños de 1 a 5 años",2)),0),0)</f>
        <v>0</v>
      </c>
      <c r="Q57" s="7"/>
      <c r="R57" s="9">
        <f t="shared" si="4"/>
        <v>0</v>
      </c>
      <c r="S57" s="6"/>
      <c r="T57" s="8">
        <f>IFERROR(VLOOKUP(S57,Listas!$Q$4:$S$11,IF($B$8="Niños de 6 a 12 meses",3,IF($B$8="Niños de 1 a 5 años",2)),0),0)</f>
        <v>0</v>
      </c>
      <c r="U57" s="7"/>
      <c r="V57" s="9">
        <f t="shared" si="5"/>
        <v>0</v>
      </c>
      <c r="W57" s="9">
        <f t="shared" si="6"/>
        <v>0</v>
      </c>
    </row>
    <row r="58" spans="1:23" ht="28.9" customHeight="1" x14ac:dyDescent="0.25">
      <c r="A58" s="20" t="str" cm="1">
        <f t="array" ref="A58">IFERROR(INDEX(Listas!$AB$1:$AB$397,SMALL(Listas!$AE$2:$AE$397,ROW(Listas!AE48)-1)),"")</f>
        <v/>
      </c>
      <c r="B58" s="14" t="str" cm="1">
        <f t="array" ref="B58">IFERROR(INDEX(Listas!$AC$1:$AC$397,SMALL(Listas!$AE$2:$AE$397,ROW(Listas!AE48)-1)),"")</f>
        <v/>
      </c>
      <c r="C58" s="6"/>
      <c r="D58" s="8">
        <f>IFERROR(VLOOKUP(C58,Listas!$Q$4:$S$11,IF($B$8="Niños de 6 a 12 meses",3,IF($B$8="Niños de 1 a 5 años",2)),0),0)</f>
        <v>0</v>
      </c>
      <c r="E58" s="7"/>
      <c r="F58" s="9">
        <f t="shared" si="1"/>
        <v>0</v>
      </c>
      <c r="G58" s="6"/>
      <c r="H58" s="8">
        <f>IFERROR(VLOOKUP(G58,Listas!$Q$4:$S$11,IF($B$8="Niños de 6 a 12 meses",3,IF($B$8="Niños de 1 a 5 años",2)),0),0)</f>
        <v>0</v>
      </c>
      <c r="I58" s="7"/>
      <c r="J58" s="9">
        <f t="shared" si="2"/>
        <v>0</v>
      </c>
      <c r="K58" s="6"/>
      <c r="L58" s="8">
        <f>IFERROR(VLOOKUP(K58,Listas!$Q$4:$S$11,IF($B$8="Niños de 6 a 12 meses",3,IF($B$8="Niños de 1 a 5 años",2)),0),0)</f>
        <v>0</v>
      </c>
      <c r="M58" s="7"/>
      <c r="N58" s="9">
        <f t="shared" si="3"/>
        <v>0</v>
      </c>
      <c r="O58" s="6"/>
      <c r="P58" s="8">
        <f>IFERROR(VLOOKUP(O58,Listas!$Q$4:$S$11,IF($B$8="Niños de 6 a 12 meses",3,IF($B$8="Niños de 1 a 5 años",2)),0),0)</f>
        <v>0</v>
      </c>
      <c r="Q58" s="7"/>
      <c r="R58" s="9">
        <f t="shared" si="4"/>
        <v>0</v>
      </c>
      <c r="S58" s="6"/>
      <c r="T58" s="8">
        <f>IFERROR(VLOOKUP(S58,Listas!$Q$4:$S$11,IF($B$8="Niños de 6 a 12 meses",3,IF($B$8="Niños de 1 a 5 años",2)),0),0)</f>
        <v>0</v>
      </c>
      <c r="U58" s="7"/>
      <c r="V58" s="9">
        <f t="shared" si="5"/>
        <v>0</v>
      </c>
      <c r="W58" s="9">
        <f t="shared" si="6"/>
        <v>0</v>
      </c>
    </row>
    <row r="59" spans="1:23" ht="28.9" customHeight="1" x14ac:dyDescent="0.25">
      <c r="A59" s="20" t="str" cm="1">
        <f t="array" ref="A59">IFERROR(INDEX(Listas!$AB$1:$AB$397,SMALL(Listas!$AE$2:$AE$397,ROW(Listas!AE49)-1)),"")</f>
        <v/>
      </c>
      <c r="B59" s="14" t="str" cm="1">
        <f t="array" ref="B59">IFERROR(INDEX(Listas!$AC$1:$AC$397,SMALL(Listas!$AE$2:$AE$397,ROW(Listas!AE49)-1)),"")</f>
        <v/>
      </c>
      <c r="C59" s="6"/>
      <c r="D59" s="8">
        <f>IFERROR(VLOOKUP(C59,Listas!$Q$4:$S$11,IF($B$8="Niños de 6 a 12 meses",3,IF($B$8="Niños de 1 a 5 años",2)),0),0)</f>
        <v>0</v>
      </c>
      <c r="E59" s="7"/>
      <c r="F59" s="9">
        <f t="shared" si="1"/>
        <v>0</v>
      </c>
      <c r="G59" s="6"/>
      <c r="H59" s="8">
        <f>IFERROR(VLOOKUP(G59,Listas!$Q$4:$S$11,IF($B$8="Niños de 6 a 12 meses",3,IF($B$8="Niños de 1 a 5 años",2)),0),0)</f>
        <v>0</v>
      </c>
      <c r="I59" s="7"/>
      <c r="J59" s="9">
        <f t="shared" si="2"/>
        <v>0</v>
      </c>
      <c r="K59" s="6"/>
      <c r="L59" s="8">
        <f>IFERROR(VLOOKUP(K59,Listas!$Q$4:$S$11,IF($B$8="Niños de 6 a 12 meses",3,IF($B$8="Niños de 1 a 5 años",2)),0),0)</f>
        <v>0</v>
      </c>
      <c r="M59" s="7"/>
      <c r="N59" s="9">
        <f t="shared" si="3"/>
        <v>0</v>
      </c>
      <c r="O59" s="6"/>
      <c r="P59" s="8">
        <f>IFERROR(VLOOKUP(O59,Listas!$Q$4:$S$11,IF($B$8="Niños de 6 a 12 meses",3,IF($B$8="Niños de 1 a 5 años",2)),0),0)</f>
        <v>0</v>
      </c>
      <c r="Q59" s="7"/>
      <c r="R59" s="9">
        <f t="shared" si="4"/>
        <v>0</v>
      </c>
      <c r="S59" s="6"/>
      <c r="T59" s="8">
        <f>IFERROR(VLOOKUP(S59,Listas!$Q$4:$S$11,IF($B$8="Niños de 6 a 12 meses",3,IF($B$8="Niños de 1 a 5 años",2)),0),0)</f>
        <v>0</v>
      </c>
      <c r="U59" s="7"/>
      <c r="V59" s="9">
        <f t="shared" si="5"/>
        <v>0</v>
      </c>
      <c r="W59" s="9">
        <f t="shared" si="6"/>
        <v>0</v>
      </c>
    </row>
    <row r="60" spans="1:23" ht="28.9" customHeight="1" x14ac:dyDescent="0.25">
      <c r="A60" s="20" t="str" cm="1">
        <f t="array" ref="A60">IFERROR(INDEX(Listas!$AB$1:$AB$397,SMALL(Listas!$AE$2:$AE$397,ROW(Listas!AE50)-1)),"")</f>
        <v/>
      </c>
      <c r="B60" s="14" t="str" cm="1">
        <f t="array" ref="B60">IFERROR(INDEX(Listas!$AC$1:$AC$397,SMALL(Listas!$AE$2:$AE$397,ROW(Listas!AE50)-1)),"")</f>
        <v/>
      </c>
      <c r="C60" s="6"/>
      <c r="D60" s="8">
        <f>IFERROR(VLOOKUP(C60,Listas!$Q$4:$S$11,IF($B$8="Niños de 6 a 12 meses",3,IF($B$8="Niños de 1 a 5 años",2)),0),0)</f>
        <v>0</v>
      </c>
      <c r="E60" s="7"/>
      <c r="F60" s="9">
        <f t="shared" si="1"/>
        <v>0</v>
      </c>
      <c r="G60" s="6"/>
      <c r="H60" s="8">
        <f>IFERROR(VLOOKUP(G60,Listas!$Q$4:$S$11,IF($B$8="Niños de 6 a 12 meses",3,IF($B$8="Niños de 1 a 5 años",2)),0),0)</f>
        <v>0</v>
      </c>
      <c r="I60" s="7"/>
      <c r="J60" s="9">
        <f t="shared" si="2"/>
        <v>0</v>
      </c>
      <c r="K60" s="6"/>
      <c r="L60" s="8">
        <f>IFERROR(VLOOKUP(K60,Listas!$Q$4:$S$11,IF($B$8="Niños de 6 a 12 meses",3,IF($B$8="Niños de 1 a 5 años",2)),0),0)</f>
        <v>0</v>
      </c>
      <c r="M60" s="7"/>
      <c r="N60" s="9">
        <f t="shared" si="3"/>
        <v>0</v>
      </c>
      <c r="O60" s="6"/>
      <c r="P60" s="8">
        <f>IFERROR(VLOOKUP(O60,Listas!$Q$4:$S$11,IF($B$8="Niños de 6 a 12 meses",3,IF($B$8="Niños de 1 a 5 años",2)),0),0)</f>
        <v>0</v>
      </c>
      <c r="Q60" s="7"/>
      <c r="R60" s="9">
        <f t="shared" si="4"/>
        <v>0</v>
      </c>
      <c r="S60" s="6"/>
      <c r="T60" s="8">
        <f>IFERROR(VLOOKUP(S60,Listas!$Q$4:$S$11,IF($B$8="Niños de 6 a 12 meses",3,IF($B$8="Niños de 1 a 5 años",2)),0),0)</f>
        <v>0</v>
      </c>
      <c r="U60" s="7"/>
      <c r="V60" s="9">
        <f t="shared" si="5"/>
        <v>0</v>
      </c>
      <c r="W60" s="9">
        <f t="shared" si="6"/>
        <v>0</v>
      </c>
    </row>
    <row r="61" spans="1:23" ht="28.9" customHeight="1" x14ac:dyDescent="0.25">
      <c r="A61" s="20" t="str" cm="1">
        <f t="array" ref="A61">IFERROR(INDEX(Listas!$AB$1:$AB$397,SMALL(Listas!$AE$2:$AE$397,ROW(Listas!AE51)-1)),"")</f>
        <v/>
      </c>
      <c r="B61" s="14" t="str" cm="1">
        <f t="array" ref="B61">IFERROR(INDEX(Listas!$AC$1:$AC$397,SMALL(Listas!$AE$2:$AE$397,ROW(Listas!AE51)-1)),"")</f>
        <v/>
      </c>
      <c r="C61" s="6"/>
      <c r="D61" s="8">
        <f>IFERROR(VLOOKUP(C61,Listas!$Q$4:$S$11,IF($B$8="Niños de 6 a 12 meses",3,IF($B$8="Niños de 1 a 5 años",2)),0),0)</f>
        <v>0</v>
      </c>
      <c r="E61" s="7"/>
      <c r="F61" s="9">
        <f t="shared" si="1"/>
        <v>0</v>
      </c>
      <c r="G61" s="6"/>
      <c r="H61" s="8">
        <f>IFERROR(VLOOKUP(G61,Listas!$Q$4:$S$11,IF($B$8="Niños de 6 a 12 meses",3,IF($B$8="Niños de 1 a 5 años",2)),0),0)</f>
        <v>0</v>
      </c>
      <c r="I61" s="7"/>
      <c r="J61" s="9">
        <f t="shared" si="2"/>
        <v>0</v>
      </c>
      <c r="K61" s="6"/>
      <c r="L61" s="8">
        <f>IFERROR(VLOOKUP(K61,Listas!$Q$4:$S$11,IF($B$8="Niños de 6 a 12 meses",3,IF($B$8="Niños de 1 a 5 años",2)),0),0)</f>
        <v>0</v>
      </c>
      <c r="M61" s="7"/>
      <c r="N61" s="9">
        <f t="shared" si="3"/>
        <v>0</v>
      </c>
      <c r="O61" s="6"/>
      <c r="P61" s="8">
        <f>IFERROR(VLOOKUP(O61,Listas!$Q$4:$S$11,IF($B$8="Niños de 6 a 12 meses",3,IF($B$8="Niños de 1 a 5 años",2)),0),0)</f>
        <v>0</v>
      </c>
      <c r="Q61" s="7"/>
      <c r="R61" s="9">
        <f t="shared" si="4"/>
        <v>0</v>
      </c>
      <c r="S61" s="6"/>
      <c r="T61" s="8">
        <f>IFERROR(VLOOKUP(S61,Listas!$Q$4:$S$11,IF($B$8="Niños de 6 a 12 meses",3,IF($B$8="Niños de 1 a 5 años",2)),0),0)</f>
        <v>0</v>
      </c>
      <c r="U61" s="7"/>
      <c r="V61" s="9">
        <f t="shared" si="5"/>
        <v>0</v>
      </c>
      <c r="W61" s="9">
        <f t="shared" si="6"/>
        <v>0</v>
      </c>
    </row>
    <row r="62" spans="1:23" ht="28.9" customHeight="1" x14ac:dyDescent="0.25">
      <c r="A62" s="20" t="str" cm="1">
        <f t="array" ref="A62">IFERROR(INDEX(Listas!$AB$1:$AB$397,SMALL(Listas!$AE$2:$AE$397,ROW(Listas!AE52)-1)),"")</f>
        <v/>
      </c>
      <c r="B62" s="14" t="str" cm="1">
        <f t="array" ref="B62">IFERROR(INDEX(Listas!$AC$1:$AC$397,SMALL(Listas!$AE$2:$AE$397,ROW(Listas!AE52)-1)),"")</f>
        <v/>
      </c>
      <c r="C62" s="6"/>
      <c r="D62" s="8">
        <f>IFERROR(VLOOKUP(C62,Listas!$Q$4:$S$11,IF($B$8="Niños de 6 a 12 meses",3,IF($B$8="Niños de 1 a 5 años",2)),0),0)</f>
        <v>0</v>
      </c>
      <c r="E62" s="7"/>
      <c r="F62" s="9">
        <f t="shared" si="1"/>
        <v>0</v>
      </c>
      <c r="G62" s="6"/>
      <c r="H62" s="8">
        <f>IFERROR(VLOOKUP(G62,Listas!$Q$4:$S$11,IF($B$8="Niños de 6 a 12 meses",3,IF($B$8="Niños de 1 a 5 años",2)),0),0)</f>
        <v>0</v>
      </c>
      <c r="I62" s="7"/>
      <c r="J62" s="9">
        <f t="shared" si="2"/>
        <v>0</v>
      </c>
      <c r="K62" s="6"/>
      <c r="L62" s="8">
        <f>IFERROR(VLOOKUP(K62,Listas!$Q$4:$S$11,IF($B$8="Niños de 6 a 12 meses",3,IF($B$8="Niños de 1 a 5 años",2)),0),0)</f>
        <v>0</v>
      </c>
      <c r="M62" s="7"/>
      <c r="N62" s="9">
        <f t="shared" si="3"/>
        <v>0</v>
      </c>
      <c r="O62" s="6"/>
      <c r="P62" s="8">
        <f>IFERROR(VLOOKUP(O62,Listas!$Q$4:$S$11,IF($B$8="Niños de 6 a 12 meses",3,IF($B$8="Niños de 1 a 5 años",2)),0),0)</f>
        <v>0</v>
      </c>
      <c r="Q62" s="7"/>
      <c r="R62" s="9">
        <f t="shared" si="4"/>
        <v>0</v>
      </c>
      <c r="S62" s="6"/>
      <c r="T62" s="8">
        <f>IFERROR(VLOOKUP(S62,Listas!$Q$4:$S$11,IF($B$8="Niños de 6 a 12 meses",3,IF($B$8="Niños de 1 a 5 años",2)),0),0)</f>
        <v>0</v>
      </c>
      <c r="U62" s="7"/>
      <c r="V62" s="9">
        <f t="shared" si="5"/>
        <v>0</v>
      </c>
      <c r="W62" s="9">
        <f t="shared" si="6"/>
        <v>0</v>
      </c>
    </row>
    <row r="63" spans="1:23" ht="28.9" customHeight="1" x14ac:dyDescent="0.25">
      <c r="A63" s="20" t="str" cm="1">
        <f t="array" ref="A63">IFERROR(INDEX(Listas!$AB$1:$AB$397,SMALL(Listas!$AE$2:$AE$397,ROW(Listas!AE53)-1)),"")</f>
        <v/>
      </c>
      <c r="B63" s="14" t="str" cm="1">
        <f t="array" ref="B63">IFERROR(INDEX(Listas!$AC$1:$AC$397,SMALL(Listas!$AE$2:$AE$397,ROW(Listas!AE53)-1)),"")</f>
        <v/>
      </c>
      <c r="C63" s="6"/>
      <c r="D63" s="8">
        <f>IFERROR(VLOOKUP(C63,Listas!$Q$4:$S$11,IF($B$8="Niños de 6 a 12 meses",3,IF($B$8="Niños de 1 a 5 años",2)),0),0)</f>
        <v>0</v>
      </c>
      <c r="E63" s="7"/>
      <c r="F63" s="9">
        <f t="shared" si="1"/>
        <v>0</v>
      </c>
      <c r="G63" s="6"/>
      <c r="H63" s="8">
        <f>IFERROR(VLOOKUP(G63,Listas!$Q$4:$S$11,IF($B$8="Niños de 6 a 12 meses",3,IF($B$8="Niños de 1 a 5 años",2)),0),0)</f>
        <v>0</v>
      </c>
      <c r="I63" s="7"/>
      <c r="J63" s="9">
        <f t="shared" si="2"/>
        <v>0</v>
      </c>
      <c r="K63" s="6"/>
      <c r="L63" s="8">
        <f>IFERROR(VLOOKUP(K63,Listas!$Q$4:$S$11,IF($B$8="Niños de 6 a 12 meses",3,IF($B$8="Niños de 1 a 5 años",2)),0),0)</f>
        <v>0</v>
      </c>
      <c r="M63" s="7"/>
      <c r="N63" s="9">
        <f t="shared" si="3"/>
        <v>0</v>
      </c>
      <c r="O63" s="6"/>
      <c r="P63" s="8">
        <f>IFERROR(VLOOKUP(O63,Listas!$Q$4:$S$11,IF($B$8="Niños de 6 a 12 meses",3,IF($B$8="Niños de 1 a 5 años",2)),0),0)</f>
        <v>0</v>
      </c>
      <c r="Q63" s="7"/>
      <c r="R63" s="9">
        <f t="shared" si="4"/>
        <v>0</v>
      </c>
      <c r="S63" s="6"/>
      <c r="T63" s="8">
        <f>IFERROR(VLOOKUP(S63,Listas!$Q$4:$S$11,IF($B$8="Niños de 6 a 12 meses",3,IF($B$8="Niños de 1 a 5 años",2)),0),0)</f>
        <v>0</v>
      </c>
      <c r="U63" s="7"/>
      <c r="V63" s="9">
        <f t="shared" si="5"/>
        <v>0</v>
      </c>
      <c r="W63" s="9">
        <f t="shared" si="6"/>
        <v>0</v>
      </c>
    </row>
  </sheetData>
  <sheetProtection algorithmName="SHA-512" hashValue="AVRSDe2zz+4I3vyV5Bsku52qgEG6EFgM4cIvVn48gePa7Z39PGdFF4c8NZuXLic9CO7i0pH00q83sLpWfV7H8Q==" saltValue="cRHHEwuoeKg617Kf41sH2A==" spinCount="100000" sheet="1" objects="1" scenarios="1" autoFilter="0"/>
  <autoFilter ref="A11:W47"/>
  <mergeCells count="10">
    <mergeCell ref="B4:J4"/>
    <mergeCell ref="S10:V10"/>
    <mergeCell ref="B6:J6"/>
    <mergeCell ref="B7:J7"/>
    <mergeCell ref="B5:J5"/>
    <mergeCell ref="B8:J8"/>
    <mergeCell ref="C10:F10"/>
    <mergeCell ref="G10:J10"/>
    <mergeCell ref="K10:N10"/>
    <mergeCell ref="O10:R10"/>
  </mergeCells>
  <dataValidations count="1">
    <dataValidation type="list" allowBlank="1" showInputMessage="1" showErrorMessage="1" sqref="B7:J7">
      <formula1>INDIRECT("_"&amp;$B$5)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scale="51" fitToHeight="0" orientation="landscape" r:id="rId1"/>
  <rowBreaks count="1" manualBreakCount="1">
    <brk id="42" max="22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Listas!$U$5:$U$16</xm:f>
          </x14:formula1>
          <xm:sqref>B4:J4</xm:sqref>
        </x14:dataValidation>
        <x14:dataValidation type="list" allowBlank="1" showInputMessage="1" showErrorMessage="1">
          <x14:formula1>
            <xm:f>Listas!$J$5:$J$26</xm:f>
          </x14:formula1>
          <xm:sqref>B5:J5</xm:sqref>
        </x14:dataValidation>
        <x14:dataValidation type="list" allowBlank="1" showInputMessage="1" showErrorMessage="1">
          <x14:formula1>
            <xm:f>Listas!$Q$5:$Q$11</xm:f>
          </x14:formula1>
          <xm:sqref>C12:C63 O12:O63 G12:G63 K12:K63 S12:S63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8"/>
  <sheetViews>
    <sheetView showGridLines="0" view="pageBreakPreview" topLeftCell="A25" zoomScale="90" zoomScaleNormal="90" zoomScaleSheetLayoutView="90" workbookViewId="0">
      <selection activeCell="D46" sqref="D46"/>
    </sheetView>
  </sheetViews>
  <sheetFormatPr baseColWidth="10" defaultRowHeight="15" x14ac:dyDescent="0.25"/>
  <cols>
    <col min="1" max="1" width="4.7109375" customWidth="1"/>
    <col min="2" max="2" width="4.7109375" bestFit="1" customWidth="1"/>
    <col min="3" max="3" width="26.28515625" bestFit="1" customWidth="1"/>
    <col min="4" max="9" width="14.7109375" customWidth="1"/>
    <col min="10" max="10" width="4.7109375" customWidth="1"/>
  </cols>
  <sheetData>
    <row r="1" spans="2:9" ht="10.15" customHeight="1" x14ac:dyDescent="0.25"/>
    <row r="2" spans="2:9" ht="21" x14ac:dyDescent="0.25">
      <c r="B2" s="3" t="s">
        <v>212</v>
      </c>
    </row>
    <row r="3" spans="2:9" ht="10.15" customHeight="1" x14ac:dyDescent="0.25"/>
    <row r="4" spans="2:9" ht="14.45" customHeight="1" x14ac:dyDescent="0.25">
      <c r="C4" s="25" t="s">
        <v>128</v>
      </c>
      <c r="D4" s="47" t="str">
        <f>IFERROR(IF('Reporte 6 a 12 meses'!$B4&lt;&gt;"",'Reporte 6 a 12 meses'!$B4,""),"")</f>
        <v/>
      </c>
      <c r="E4" s="48"/>
      <c r="F4" s="48"/>
      <c r="G4" s="48"/>
      <c r="H4" s="48"/>
      <c r="I4" s="49"/>
    </row>
    <row r="5" spans="2:9" ht="14.45" customHeight="1" x14ac:dyDescent="0.25">
      <c r="C5" s="25" t="s">
        <v>95</v>
      </c>
      <c r="D5" s="47" t="str">
        <f>IFERROR(IF('Reporte 6 a 12 meses'!$B5&lt;&gt;"",'Reporte 6 a 12 meses'!$B5,""),"")</f>
        <v/>
      </c>
      <c r="E5" s="48"/>
      <c r="F5" s="48"/>
      <c r="G5" s="48"/>
      <c r="H5" s="48"/>
      <c r="I5" s="49"/>
    </row>
    <row r="6" spans="2:9" ht="30" x14ac:dyDescent="0.25">
      <c r="C6" s="25" t="s">
        <v>94</v>
      </c>
      <c r="D6" s="41" t="str">
        <f>IFERROR(IF('Reporte 6 a 12 meses'!$B6&lt;&gt;"",'Reporte 6 a 12 meses'!$B6,""),"")</f>
        <v/>
      </c>
      <c r="E6" s="42"/>
      <c r="F6" s="42"/>
      <c r="G6" s="42"/>
      <c r="H6" s="42"/>
      <c r="I6" s="43"/>
    </row>
    <row r="7" spans="2:9" ht="14.45" customHeight="1" x14ac:dyDescent="0.25">
      <c r="C7" s="25" t="s">
        <v>96</v>
      </c>
      <c r="D7" s="41" t="str">
        <f>IFERROR(IF('Reporte 6 a 12 meses'!$B7&lt;&gt;"",'Reporte 6 a 12 meses'!$B7,""),"")</f>
        <v/>
      </c>
      <c r="E7" s="42"/>
      <c r="F7" s="42"/>
      <c r="G7" s="42"/>
      <c r="H7" s="42"/>
      <c r="I7" s="43"/>
    </row>
    <row r="8" spans="2:9" ht="14.45" customHeight="1" x14ac:dyDescent="0.25">
      <c r="C8" s="25" t="s">
        <v>119</v>
      </c>
      <c r="D8" s="41" t="str">
        <f>IFERROR(IF('Reporte 6 a 12 meses'!$B8&lt;&gt;"",'Reporte 6 a 12 meses'!$B8,""),"")</f>
        <v>Niños de 6 a 12 meses</v>
      </c>
      <c r="E8" s="42"/>
      <c r="F8" s="42"/>
      <c r="G8" s="42"/>
      <c r="H8" s="42"/>
      <c r="I8" s="43"/>
    </row>
    <row r="9" spans="2:9" ht="10.15" customHeight="1" x14ac:dyDescent="0.25"/>
    <row r="10" spans="2:9" ht="14.45" customHeight="1" x14ac:dyDescent="0.25">
      <c r="C10" s="1"/>
      <c r="D10" s="44" t="s">
        <v>101</v>
      </c>
      <c r="E10" s="45"/>
      <c r="F10" s="45"/>
      <c r="G10" s="45"/>
      <c r="H10" s="46"/>
    </row>
    <row r="11" spans="2:9" ht="14.45" customHeight="1" x14ac:dyDescent="0.25">
      <c r="B11" s="2" t="s">
        <v>159</v>
      </c>
      <c r="C11" s="2" t="s">
        <v>97</v>
      </c>
      <c r="D11" s="2" t="s">
        <v>103</v>
      </c>
      <c r="E11" s="2" t="s">
        <v>104</v>
      </c>
      <c r="F11" s="2" t="s">
        <v>105</v>
      </c>
      <c r="G11" s="2" t="s">
        <v>107</v>
      </c>
      <c r="H11" s="2" t="s">
        <v>106</v>
      </c>
      <c r="I11" s="2" t="s">
        <v>160</v>
      </c>
    </row>
    <row r="12" spans="2:9" ht="28.9" customHeight="1" x14ac:dyDescent="0.25">
      <c r="B12" s="14">
        <v>1</v>
      </c>
      <c r="C12" s="20" t="str" cm="1">
        <f t="array" ref="C12">IFERROR(INDEX(Listas!$AK$1:$AK$100,SMALL(Listas!$AL$2:$AL$100,ROW(Listas!AL2)-1)),"")</f>
        <v/>
      </c>
      <c r="D12" s="26" t="str">
        <f>IF($C12&lt;&gt;"",SUMIFS('Reporte 6 a 12 meses'!$E$12:$E$63,'Reporte 6 a 12 meses'!$A$12:$A$63,Resumen!$C12,'Reporte 6 a 12 meses'!$C$12:$C$63,"&lt;&gt;"),"")</f>
        <v/>
      </c>
      <c r="E12" s="26" t="str">
        <f>IF($C12&lt;&gt;"",SUMIFS('Reporte 6 a 12 meses'!$I$12:$I$63,'Reporte 6 a 12 meses'!$A$12:$A$63,Resumen!$C12,'Reporte 6 a 12 meses'!$G$12:$G$63,"&lt;&gt;"),"")</f>
        <v/>
      </c>
      <c r="F12" s="26" t="str">
        <f>IF($C12&lt;&gt;"",SUMIFS('Reporte 6 a 12 meses'!$M$12:$M$63,'Reporte 6 a 12 meses'!$A$12:$A$63,Resumen!$C12,'Reporte 6 a 12 meses'!$K$12:$K$63,"&lt;&gt;"),"")</f>
        <v/>
      </c>
      <c r="G12" s="26" t="str">
        <f>IF($C12&lt;&gt;"",SUMIFS('Reporte 6 a 12 meses'!$Q$12:$Q$63,'Reporte 6 a 12 meses'!$A$12:$A$63,Resumen!$C12,'Reporte 6 a 12 meses'!$O$12:$O$63,"&lt;&gt;"),"")</f>
        <v/>
      </c>
      <c r="H12" s="26" t="str">
        <f>IF($C12&lt;&gt;"",SUMIFS('Reporte 6 a 12 meses'!$U$12:$U$63,'Reporte 6 a 12 meses'!$A$12:$A$63,Resumen!$C12,'Reporte 6 a 12 meses'!$S$12:$S$63,"&lt;&gt;"),"")</f>
        <v/>
      </c>
      <c r="I12" s="23">
        <f t="shared" ref="I12:I26" si="0">SUM(D12:H12)</f>
        <v>0</v>
      </c>
    </row>
    <row r="13" spans="2:9" ht="28.9" customHeight="1" x14ac:dyDescent="0.25">
      <c r="B13" s="14">
        <v>2</v>
      </c>
      <c r="C13" s="20" t="str" cm="1">
        <f t="array" ref="C13">IFERROR(INDEX(Listas!$AK$1:$AK$100,SMALL(Listas!$AL$2:$AL$100,ROW(Listas!AL3)-1)),"")</f>
        <v/>
      </c>
      <c r="D13" s="26" t="str">
        <f>IF($C13&lt;&gt;"",SUMIFS('Reporte 6 a 12 meses'!$E$12:$E$63,'Reporte 6 a 12 meses'!$A$12:$A$63,Resumen!$C13,'Reporte 6 a 12 meses'!$C$12:$C$63,"&lt;&gt;"),"")</f>
        <v/>
      </c>
      <c r="E13" s="26" t="str">
        <f>IF($C13&lt;&gt;"",SUMIFS('Reporte 6 a 12 meses'!$I$12:$I$63,'Reporte 6 a 12 meses'!$A$12:$A$63,Resumen!$C13,'Reporte 6 a 12 meses'!$G$12:$G$63,"&lt;&gt;"),"")</f>
        <v/>
      </c>
      <c r="F13" s="26" t="str">
        <f>IF($C13&lt;&gt;"",SUMIFS('Reporte 6 a 12 meses'!$M$12:$M$63,'Reporte 6 a 12 meses'!$A$12:$A$63,Resumen!$C13,'Reporte 6 a 12 meses'!$K$12:$K$63,"&lt;&gt;"),"")</f>
        <v/>
      </c>
      <c r="G13" s="26" t="str">
        <f>IF($C13&lt;&gt;"",SUMIFS('Reporte 6 a 12 meses'!$Q$12:$Q$63,'Reporte 6 a 12 meses'!$A$12:$A$63,Resumen!$C13,'Reporte 6 a 12 meses'!$O$12:$O$63,"&lt;&gt;"),"")</f>
        <v/>
      </c>
      <c r="H13" s="26" t="str">
        <f>IF($C13&lt;&gt;"",SUMIFS('Reporte 6 a 12 meses'!$U$12:$U$63,'Reporte 6 a 12 meses'!$A$12:$A$63,Resumen!$C13,'Reporte 6 a 12 meses'!$S$12:$S$63,"&lt;&gt;"),"")</f>
        <v/>
      </c>
      <c r="I13" s="23">
        <f t="shared" ref="I13:I24" si="1">SUM(D13:H13)</f>
        <v>0</v>
      </c>
    </row>
    <row r="14" spans="2:9" ht="28.9" customHeight="1" x14ac:dyDescent="0.25">
      <c r="B14" s="14">
        <v>3</v>
      </c>
      <c r="C14" s="20" t="str" cm="1">
        <f t="array" ref="C14">IFERROR(INDEX(Listas!$AK$1:$AK$100,SMALL(Listas!$AL$2:$AL$100,ROW(Listas!AL4)-1)),"")</f>
        <v/>
      </c>
      <c r="D14" s="26" t="str">
        <f>IF($C14&lt;&gt;"",SUMIFS('Reporte 6 a 12 meses'!$E$12:$E$63,'Reporte 6 a 12 meses'!$A$12:$A$63,Resumen!$C14,'Reporte 6 a 12 meses'!$C$12:$C$63,"&lt;&gt;"),"")</f>
        <v/>
      </c>
      <c r="E14" s="26" t="str">
        <f>IF($C14&lt;&gt;"",SUMIFS('Reporte 6 a 12 meses'!$I$12:$I$63,'Reporte 6 a 12 meses'!$A$12:$A$63,Resumen!$C14,'Reporte 6 a 12 meses'!$G$12:$G$63,"&lt;&gt;"),"")</f>
        <v/>
      </c>
      <c r="F14" s="26" t="str">
        <f>IF($C14&lt;&gt;"",SUMIFS('Reporte 6 a 12 meses'!$M$12:$M$63,'Reporte 6 a 12 meses'!$A$12:$A$63,Resumen!$C14,'Reporte 6 a 12 meses'!$K$12:$K$63,"&lt;&gt;"),"")</f>
        <v/>
      </c>
      <c r="G14" s="26" t="str">
        <f>IF($C14&lt;&gt;"",SUMIFS('Reporte 6 a 12 meses'!$Q$12:$Q$63,'Reporte 6 a 12 meses'!$A$12:$A$63,Resumen!$C14,'Reporte 6 a 12 meses'!$O$12:$O$63,"&lt;&gt;"),"")</f>
        <v/>
      </c>
      <c r="H14" s="26" t="str">
        <f>IF($C14&lt;&gt;"",SUMIFS('Reporte 6 a 12 meses'!$U$12:$U$63,'Reporte 6 a 12 meses'!$A$12:$A$63,Resumen!$C14,'Reporte 6 a 12 meses'!$S$12:$S$63,"&lt;&gt;"),"")</f>
        <v/>
      </c>
      <c r="I14" s="23">
        <f t="shared" si="1"/>
        <v>0</v>
      </c>
    </row>
    <row r="15" spans="2:9" ht="28.9" customHeight="1" x14ac:dyDescent="0.25">
      <c r="B15" s="14">
        <v>4</v>
      </c>
      <c r="C15" s="20" t="str" cm="1">
        <f t="array" ref="C15">IFERROR(INDEX(Listas!$AK$1:$AK$100,SMALL(Listas!$AL$2:$AL$100,ROW(Listas!AL5)-1)),"")</f>
        <v/>
      </c>
      <c r="D15" s="26" t="str">
        <f>IF($C15&lt;&gt;"",SUMIFS('Reporte 6 a 12 meses'!$E$12:$E$63,'Reporte 6 a 12 meses'!$A$12:$A$63,Resumen!$C15,'Reporte 6 a 12 meses'!$C$12:$C$63,"&lt;&gt;"),"")</f>
        <v/>
      </c>
      <c r="E15" s="26" t="str">
        <f>IF($C15&lt;&gt;"",SUMIFS('Reporte 6 a 12 meses'!$I$12:$I$63,'Reporte 6 a 12 meses'!$A$12:$A$63,Resumen!$C15,'Reporte 6 a 12 meses'!$G$12:$G$63,"&lt;&gt;"),"")</f>
        <v/>
      </c>
      <c r="F15" s="26" t="str">
        <f>IF($C15&lt;&gt;"",SUMIFS('Reporte 6 a 12 meses'!$M$12:$M$63,'Reporte 6 a 12 meses'!$A$12:$A$63,Resumen!$C15,'Reporte 6 a 12 meses'!$K$12:$K$63,"&lt;&gt;"),"")</f>
        <v/>
      </c>
      <c r="G15" s="26" t="str">
        <f>IF($C15&lt;&gt;"",SUMIFS('Reporte 6 a 12 meses'!$Q$12:$Q$63,'Reporte 6 a 12 meses'!$A$12:$A$63,Resumen!$C15,'Reporte 6 a 12 meses'!$O$12:$O$63,"&lt;&gt;"),"")</f>
        <v/>
      </c>
      <c r="H15" s="26" t="str">
        <f>IF($C15&lt;&gt;"",SUMIFS('Reporte 6 a 12 meses'!$U$12:$U$63,'Reporte 6 a 12 meses'!$A$12:$A$63,Resumen!$C15,'Reporte 6 a 12 meses'!$S$12:$S$63,"&lt;&gt;"),"")</f>
        <v/>
      </c>
      <c r="I15" s="23">
        <f t="shared" si="1"/>
        <v>0</v>
      </c>
    </row>
    <row r="16" spans="2:9" ht="28.9" customHeight="1" x14ac:dyDescent="0.25">
      <c r="B16" s="14">
        <v>5</v>
      </c>
      <c r="C16" s="20" t="str" cm="1">
        <f t="array" ref="C16">IFERROR(INDEX(Listas!$AK$1:$AK$100,SMALL(Listas!$AL$2:$AL$100,ROW(Listas!AL6)-1)),"")</f>
        <v/>
      </c>
      <c r="D16" s="26" t="str">
        <f>IF($C16&lt;&gt;"",SUMIFS('Reporte 6 a 12 meses'!$E$12:$E$63,'Reporte 6 a 12 meses'!$A$12:$A$63,Resumen!$C16,'Reporte 6 a 12 meses'!$C$12:$C$63,"&lt;&gt;"),"")</f>
        <v/>
      </c>
      <c r="E16" s="26" t="str">
        <f>IF($C16&lt;&gt;"",SUMIFS('Reporte 6 a 12 meses'!$I$12:$I$63,'Reporte 6 a 12 meses'!$A$12:$A$63,Resumen!$C16,'Reporte 6 a 12 meses'!$G$12:$G$63,"&lt;&gt;"),"")</f>
        <v/>
      </c>
      <c r="F16" s="26" t="str">
        <f>IF($C16&lt;&gt;"",SUMIFS('Reporte 6 a 12 meses'!$M$12:$M$63,'Reporte 6 a 12 meses'!$A$12:$A$63,Resumen!$C16,'Reporte 6 a 12 meses'!$K$12:$K$63,"&lt;&gt;"),"")</f>
        <v/>
      </c>
      <c r="G16" s="26" t="str">
        <f>IF($C16&lt;&gt;"",SUMIFS('Reporte 6 a 12 meses'!$Q$12:$Q$63,'Reporte 6 a 12 meses'!$A$12:$A$63,Resumen!$C16,'Reporte 6 a 12 meses'!$O$12:$O$63,"&lt;&gt;"),"")</f>
        <v/>
      </c>
      <c r="H16" s="26" t="str">
        <f>IF($C16&lt;&gt;"",SUMIFS('Reporte 6 a 12 meses'!$U$12:$U$63,'Reporte 6 a 12 meses'!$A$12:$A$63,Resumen!$C16,'Reporte 6 a 12 meses'!$S$12:$S$63,"&lt;&gt;"),"")</f>
        <v/>
      </c>
      <c r="I16" s="23">
        <f t="shared" si="1"/>
        <v>0</v>
      </c>
    </row>
    <row r="17" spans="2:9" ht="28.9" customHeight="1" x14ac:dyDescent="0.25">
      <c r="B17" s="14">
        <v>6</v>
      </c>
      <c r="C17" s="20" t="str" cm="1">
        <f t="array" ref="C17">IFERROR(INDEX(Listas!$AK$1:$AK$100,SMALL(Listas!$AL$2:$AL$100,ROW(Listas!AL7)-1)),"")</f>
        <v/>
      </c>
      <c r="D17" s="26" t="str">
        <f>IF($C17&lt;&gt;"",SUMIFS('Reporte 6 a 12 meses'!$E$12:$E$63,'Reporte 6 a 12 meses'!$A$12:$A$63,Resumen!$C17,'Reporte 6 a 12 meses'!$C$12:$C$63,"&lt;&gt;"),"")</f>
        <v/>
      </c>
      <c r="E17" s="26" t="str">
        <f>IF($C17&lt;&gt;"",SUMIFS('Reporte 6 a 12 meses'!$I$12:$I$63,'Reporte 6 a 12 meses'!$A$12:$A$63,Resumen!$C17,'Reporte 6 a 12 meses'!$G$12:$G$63,"&lt;&gt;"),"")</f>
        <v/>
      </c>
      <c r="F17" s="26" t="str">
        <f>IF($C17&lt;&gt;"",SUMIFS('Reporte 6 a 12 meses'!$M$12:$M$63,'Reporte 6 a 12 meses'!$A$12:$A$63,Resumen!$C17,'Reporte 6 a 12 meses'!$K$12:$K$63,"&lt;&gt;"),"")</f>
        <v/>
      </c>
      <c r="G17" s="26" t="str">
        <f>IF($C17&lt;&gt;"",SUMIFS('Reporte 6 a 12 meses'!$Q$12:$Q$63,'Reporte 6 a 12 meses'!$A$12:$A$63,Resumen!$C17,'Reporte 6 a 12 meses'!$O$12:$O$63,"&lt;&gt;"),"")</f>
        <v/>
      </c>
      <c r="H17" s="26" t="str">
        <f>IF($C17&lt;&gt;"",SUMIFS('Reporte 6 a 12 meses'!$U$12:$U$63,'Reporte 6 a 12 meses'!$A$12:$A$63,Resumen!$C17,'Reporte 6 a 12 meses'!$S$12:$S$63,"&lt;&gt;"),"")</f>
        <v/>
      </c>
      <c r="I17" s="23">
        <f t="shared" si="1"/>
        <v>0</v>
      </c>
    </row>
    <row r="18" spans="2:9" ht="28.9" customHeight="1" x14ac:dyDescent="0.25">
      <c r="B18" s="14">
        <v>7</v>
      </c>
      <c r="C18" s="20" t="str" cm="1">
        <f t="array" ref="C18">IFERROR(INDEX(Listas!$AK$1:$AK$100,SMALL(Listas!$AL$2:$AL$100,ROW(Listas!AL8)-1)),"")</f>
        <v/>
      </c>
      <c r="D18" s="26" t="str">
        <f>IF($C18&lt;&gt;"",SUMIFS('Reporte 6 a 12 meses'!$E$12:$E$63,'Reporte 6 a 12 meses'!$A$12:$A$63,Resumen!$C18,'Reporte 6 a 12 meses'!$C$12:$C$63,"&lt;&gt;"),"")</f>
        <v/>
      </c>
      <c r="E18" s="26" t="str">
        <f>IF($C18&lt;&gt;"",SUMIFS('Reporte 6 a 12 meses'!$I$12:$I$63,'Reporte 6 a 12 meses'!$A$12:$A$63,Resumen!$C18,'Reporte 6 a 12 meses'!$G$12:$G$63,"&lt;&gt;"),"")</f>
        <v/>
      </c>
      <c r="F18" s="26" t="str">
        <f>IF($C18&lt;&gt;"",SUMIFS('Reporte 6 a 12 meses'!$M$12:$M$63,'Reporte 6 a 12 meses'!$A$12:$A$63,Resumen!$C18,'Reporte 6 a 12 meses'!$K$12:$K$63,"&lt;&gt;"),"")</f>
        <v/>
      </c>
      <c r="G18" s="26" t="str">
        <f>IF($C18&lt;&gt;"",SUMIFS('Reporte 6 a 12 meses'!$Q$12:$Q$63,'Reporte 6 a 12 meses'!$A$12:$A$63,Resumen!$C18,'Reporte 6 a 12 meses'!$O$12:$O$63,"&lt;&gt;"),"")</f>
        <v/>
      </c>
      <c r="H18" s="26" t="str">
        <f>IF($C18&lt;&gt;"",SUMIFS('Reporte 6 a 12 meses'!$U$12:$U$63,'Reporte 6 a 12 meses'!$A$12:$A$63,Resumen!$C18,'Reporte 6 a 12 meses'!$S$12:$S$63,"&lt;&gt;"),"")</f>
        <v/>
      </c>
      <c r="I18" s="23">
        <f t="shared" si="1"/>
        <v>0</v>
      </c>
    </row>
    <row r="19" spans="2:9" ht="28.9" customHeight="1" x14ac:dyDescent="0.25">
      <c r="B19" s="14">
        <v>8</v>
      </c>
      <c r="C19" s="20" t="str" cm="1">
        <f t="array" ref="C19">IFERROR(INDEX(Listas!$AK$1:$AK$100,SMALL(Listas!$AL$2:$AL$100,ROW(Listas!AL9)-1)),"")</f>
        <v/>
      </c>
      <c r="D19" s="26" t="str">
        <f>IF($C19&lt;&gt;"",SUMIFS('Reporte 6 a 12 meses'!$E$12:$E$63,'Reporte 6 a 12 meses'!$A$12:$A$63,Resumen!$C19,'Reporte 6 a 12 meses'!$C$12:$C$63,"&lt;&gt;"),"")</f>
        <v/>
      </c>
      <c r="E19" s="26" t="str">
        <f>IF($C19&lt;&gt;"",SUMIFS('Reporte 6 a 12 meses'!$I$12:$I$63,'Reporte 6 a 12 meses'!$A$12:$A$63,Resumen!$C19,'Reporte 6 a 12 meses'!$G$12:$G$63,"&lt;&gt;"),"")</f>
        <v/>
      </c>
      <c r="F19" s="26" t="str">
        <f>IF($C19&lt;&gt;"",SUMIFS('Reporte 6 a 12 meses'!$M$12:$M$63,'Reporte 6 a 12 meses'!$A$12:$A$63,Resumen!$C19,'Reporte 6 a 12 meses'!$K$12:$K$63,"&lt;&gt;"),"")</f>
        <v/>
      </c>
      <c r="G19" s="26" t="str">
        <f>IF($C19&lt;&gt;"",SUMIFS('Reporte 6 a 12 meses'!$Q$12:$Q$63,'Reporte 6 a 12 meses'!$A$12:$A$63,Resumen!$C19,'Reporte 6 a 12 meses'!$O$12:$O$63,"&lt;&gt;"),"")</f>
        <v/>
      </c>
      <c r="H19" s="26" t="str">
        <f>IF($C19&lt;&gt;"",SUMIFS('Reporte 6 a 12 meses'!$U$12:$U$63,'Reporte 6 a 12 meses'!$A$12:$A$63,Resumen!$C19,'Reporte 6 a 12 meses'!$S$12:$S$63,"&lt;&gt;"),"")</f>
        <v/>
      </c>
      <c r="I19" s="23">
        <f t="shared" si="1"/>
        <v>0</v>
      </c>
    </row>
    <row r="20" spans="2:9" ht="28.9" customHeight="1" x14ac:dyDescent="0.25">
      <c r="B20" s="14">
        <v>9</v>
      </c>
      <c r="C20" s="20" t="str" cm="1">
        <f t="array" ref="C20">IFERROR(INDEX(Listas!$AK$1:$AK$100,SMALL(Listas!$AL$2:$AL$100,ROW(Listas!AL10)-1)),"")</f>
        <v/>
      </c>
      <c r="D20" s="26" t="str">
        <f>IF($C20&lt;&gt;"",SUMIFS('Reporte 6 a 12 meses'!$E$12:$E$63,'Reporte 6 a 12 meses'!$A$12:$A$63,Resumen!$C20,'Reporte 6 a 12 meses'!$C$12:$C$63,"&lt;&gt;"),"")</f>
        <v/>
      </c>
      <c r="E20" s="26" t="str">
        <f>IF($C20&lt;&gt;"",SUMIFS('Reporte 6 a 12 meses'!$I$12:$I$63,'Reporte 6 a 12 meses'!$A$12:$A$63,Resumen!$C20,'Reporte 6 a 12 meses'!$G$12:$G$63,"&lt;&gt;"),"")</f>
        <v/>
      </c>
      <c r="F20" s="26" t="str">
        <f>IF($C20&lt;&gt;"",SUMIFS('Reporte 6 a 12 meses'!$M$12:$M$63,'Reporte 6 a 12 meses'!$A$12:$A$63,Resumen!$C20,'Reporte 6 a 12 meses'!$K$12:$K$63,"&lt;&gt;"),"")</f>
        <v/>
      </c>
      <c r="G20" s="26" t="str">
        <f>IF($C20&lt;&gt;"",SUMIFS('Reporte 6 a 12 meses'!$Q$12:$Q$63,'Reporte 6 a 12 meses'!$A$12:$A$63,Resumen!$C20,'Reporte 6 a 12 meses'!$O$12:$O$63,"&lt;&gt;"),"")</f>
        <v/>
      </c>
      <c r="H20" s="26" t="str">
        <f>IF($C20&lt;&gt;"",SUMIFS('Reporte 6 a 12 meses'!$U$12:$U$63,'Reporte 6 a 12 meses'!$A$12:$A$63,Resumen!$C20,'Reporte 6 a 12 meses'!$S$12:$S$63,"&lt;&gt;"),"")</f>
        <v/>
      </c>
      <c r="I20" s="23">
        <f t="shared" si="1"/>
        <v>0</v>
      </c>
    </row>
    <row r="21" spans="2:9" ht="28.9" customHeight="1" x14ac:dyDescent="0.25">
      <c r="B21" s="14">
        <v>10</v>
      </c>
      <c r="C21" s="20" t="str" cm="1">
        <f t="array" ref="C21">IFERROR(INDEX(Listas!$AK$1:$AK$100,SMALL(Listas!$AL$2:$AL$100,ROW(Listas!AL11)-1)),"")</f>
        <v/>
      </c>
      <c r="D21" s="26" t="str">
        <f>IF($C21&lt;&gt;"",SUMIFS('Reporte 6 a 12 meses'!$E$12:$E$63,'Reporte 6 a 12 meses'!$A$12:$A$63,Resumen!$C21,'Reporte 6 a 12 meses'!$C$12:$C$63,"&lt;&gt;"),"")</f>
        <v/>
      </c>
      <c r="E21" s="26" t="str">
        <f>IF($C21&lt;&gt;"",SUMIFS('Reporte 6 a 12 meses'!$I$12:$I$63,'Reporte 6 a 12 meses'!$A$12:$A$63,Resumen!$C21,'Reporte 6 a 12 meses'!$G$12:$G$63,"&lt;&gt;"),"")</f>
        <v/>
      </c>
      <c r="F21" s="26" t="str">
        <f>IF($C21&lt;&gt;"",SUMIFS('Reporte 6 a 12 meses'!$M$12:$M$63,'Reporte 6 a 12 meses'!$A$12:$A$63,Resumen!$C21,'Reporte 6 a 12 meses'!$K$12:$K$63,"&lt;&gt;"),"")</f>
        <v/>
      </c>
      <c r="G21" s="26" t="str">
        <f>IF($C21&lt;&gt;"",SUMIFS('Reporte 6 a 12 meses'!$Q$12:$Q$63,'Reporte 6 a 12 meses'!$A$12:$A$63,Resumen!$C21,'Reporte 6 a 12 meses'!$O$12:$O$63,"&lt;&gt;"),"")</f>
        <v/>
      </c>
      <c r="H21" s="26" t="str">
        <f>IF($C21&lt;&gt;"",SUMIFS('Reporte 6 a 12 meses'!$U$12:$U$63,'Reporte 6 a 12 meses'!$A$12:$A$63,Resumen!$C21,'Reporte 6 a 12 meses'!$S$12:$S$63,"&lt;&gt;"),"")</f>
        <v/>
      </c>
      <c r="I21" s="23">
        <f t="shared" si="1"/>
        <v>0</v>
      </c>
    </row>
    <row r="22" spans="2:9" ht="28.9" customHeight="1" x14ac:dyDescent="0.25">
      <c r="B22" s="14">
        <v>11</v>
      </c>
      <c r="C22" s="20" t="str" cm="1">
        <f t="array" ref="C22">IFERROR(INDEX(Listas!$AK$1:$AK$100,SMALL(Listas!$AL$2:$AL$100,ROW(Listas!AL12)-1)),"")</f>
        <v/>
      </c>
      <c r="D22" s="26" t="str">
        <f>IF($C22&lt;&gt;"",SUMIFS('Reporte 6 a 12 meses'!$E$12:$E$63,'Reporte 6 a 12 meses'!$A$12:$A$63,Resumen!$C22,'Reporte 6 a 12 meses'!$C$12:$C$63,"&lt;&gt;"),"")</f>
        <v/>
      </c>
      <c r="E22" s="26" t="str">
        <f>IF($C22&lt;&gt;"",SUMIFS('Reporte 6 a 12 meses'!$I$12:$I$63,'Reporte 6 a 12 meses'!$A$12:$A$63,Resumen!$C22,'Reporte 6 a 12 meses'!$G$12:$G$63,"&lt;&gt;"),"")</f>
        <v/>
      </c>
      <c r="F22" s="26" t="str">
        <f>IF($C22&lt;&gt;"",SUMIFS('Reporte 6 a 12 meses'!$M$12:$M$63,'Reporte 6 a 12 meses'!$A$12:$A$63,Resumen!$C22,'Reporte 6 a 12 meses'!$K$12:$K$63,"&lt;&gt;"),"")</f>
        <v/>
      </c>
      <c r="G22" s="26" t="str">
        <f>IF($C22&lt;&gt;"",SUMIFS('Reporte 6 a 12 meses'!$Q$12:$Q$63,'Reporte 6 a 12 meses'!$A$12:$A$63,Resumen!$C22,'Reporte 6 a 12 meses'!$O$12:$O$63,"&lt;&gt;"),"")</f>
        <v/>
      </c>
      <c r="H22" s="26" t="str">
        <f>IF($C22&lt;&gt;"",SUMIFS('Reporte 6 a 12 meses'!$U$12:$U$63,'Reporte 6 a 12 meses'!$A$12:$A$63,Resumen!$C22,'Reporte 6 a 12 meses'!$S$12:$S$63,"&lt;&gt;"),"")</f>
        <v/>
      </c>
      <c r="I22" s="23">
        <f t="shared" si="1"/>
        <v>0</v>
      </c>
    </row>
    <row r="23" spans="2:9" ht="28.9" customHeight="1" x14ac:dyDescent="0.25">
      <c r="B23" s="14">
        <v>12</v>
      </c>
      <c r="C23" s="20" t="str" cm="1">
        <f t="array" ref="C23">IFERROR(INDEX(Listas!$AK$1:$AK$100,SMALL(Listas!$AL$2:$AL$100,ROW(Listas!AL13)-1)),"")</f>
        <v/>
      </c>
      <c r="D23" s="26" t="str">
        <f>IF($C23&lt;&gt;"",SUMIFS('Reporte 6 a 12 meses'!$E$12:$E$63,'Reporte 6 a 12 meses'!$A$12:$A$63,Resumen!$C23,'Reporte 6 a 12 meses'!$C$12:$C$63,"&lt;&gt;"),"")</f>
        <v/>
      </c>
      <c r="E23" s="26" t="str">
        <f>IF($C23&lt;&gt;"",SUMIFS('Reporte 6 a 12 meses'!$I$12:$I$63,'Reporte 6 a 12 meses'!$A$12:$A$63,Resumen!$C23,'Reporte 6 a 12 meses'!$G$12:$G$63,"&lt;&gt;"),"")</f>
        <v/>
      </c>
      <c r="F23" s="26" t="str">
        <f>IF($C23&lt;&gt;"",SUMIFS('Reporte 6 a 12 meses'!$M$12:$M$63,'Reporte 6 a 12 meses'!$A$12:$A$63,Resumen!$C23,'Reporte 6 a 12 meses'!$K$12:$K$63,"&lt;&gt;"),"")</f>
        <v/>
      </c>
      <c r="G23" s="26" t="str">
        <f>IF($C23&lt;&gt;"",SUMIFS('Reporte 6 a 12 meses'!$Q$12:$Q$63,'Reporte 6 a 12 meses'!$A$12:$A$63,Resumen!$C23,'Reporte 6 a 12 meses'!$O$12:$O$63,"&lt;&gt;"),"")</f>
        <v/>
      </c>
      <c r="H23" s="26" t="str">
        <f>IF($C23&lt;&gt;"",SUMIFS('Reporte 6 a 12 meses'!$U$12:$U$63,'Reporte 6 a 12 meses'!$A$12:$A$63,Resumen!$C23,'Reporte 6 a 12 meses'!$S$12:$S$63,"&lt;&gt;"),"")</f>
        <v/>
      </c>
      <c r="I23" s="23">
        <f t="shared" si="1"/>
        <v>0</v>
      </c>
    </row>
    <row r="24" spans="2:9" ht="28.9" customHeight="1" x14ac:dyDescent="0.25">
      <c r="B24" s="14">
        <v>13</v>
      </c>
      <c r="C24" s="20" t="str" cm="1">
        <f t="array" ref="C24">IFERROR(INDEX(Listas!$AK$1:$AK$100,SMALL(Listas!$AL$2:$AL$100,ROW(Listas!AL14)-1)),"")</f>
        <v/>
      </c>
      <c r="D24" s="26" t="str">
        <f>IF($C24&lt;&gt;"",SUMIFS('Reporte 6 a 12 meses'!$E$12:$E$63,'Reporte 6 a 12 meses'!$A$12:$A$63,Resumen!$C24,'Reporte 6 a 12 meses'!$C$12:$C$63,"&lt;&gt;"),"")</f>
        <v/>
      </c>
      <c r="E24" s="26" t="str">
        <f>IF($C24&lt;&gt;"",SUMIFS('Reporte 6 a 12 meses'!$I$12:$I$63,'Reporte 6 a 12 meses'!$A$12:$A$63,Resumen!$C24,'Reporte 6 a 12 meses'!$G$12:$G$63,"&lt;&gt;"),"")</f>
        <v/>
      </c>
      <c r="F24" s="26" t="str">
        <f>IF($C24&lt;&gt;"",SUMIFS('Reporte 6 a 12 meses'!$M$12:$M$63,'Reporte 6 a 12 meses'!$A$12:$A$63,Resumen!$C24,'Reporte 6 a 12 meses'!$K$12:$K$63,"&lt;&gt;"),"")</f>
        <v/>
      </c>
      <c r="G24" s="26" t="str">
        <f>IF($C24&lt;&gt;"",SUMIFS('Reporte 6 a 12 meses'!$Q$12:$Q$63,'Reporte 6 a 12 meses'!$A$12:$A$63,Resumen!$C24,'Reporte 6 a 12 meses'!$O$12:$O$63,"&lt;&gt;"),"")</f>
        <v/>
      </c>
      <c r="H24" s="26" t="str">
        <f>IF($C24&lt;&gt;"",SUMIFS('Reporte 6 a 12 meses'!$U$12:$U$63,'Reporte 6 a 12 meses'!$A$12:$A$63,Resumen!$C24,'Reporte 6 a 12 meses'!$S$12:$S$63,"&lt;&gt;"),"")</f>
        <v/>
      </c>
      <c r="I24" s="23">
        <f t="shared" si="1"/>
        <v>0</v>
      </c>
    </row>
    <row r="25" spans="2:9" ht="14.45" customHeight="1" x14ac:dyDescent="0.25">
      <c r="B25" s="44" t="s">
        <v>161</v>
      </c>
      <c r="C25" s="46"/>
      <c r="D25" s="24">
        <f>SUM(D12:D24)</f>
        <v>0</v>
      </c>
      <c r="E25" s="24">
        <f t="shared" ref="E25:H25" si="2">SUM(E12:E24)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0"/>
        <v>0</v>
      </c>
    </row>
    <row r="26" spans="2:9" ht="14.45" customHeight="1" x14ac:dyDescent="0.25">
      <c r="B26" s="44" t="s">
        <v>162</v>
      </c>
      <c r="C26" s="46"/>
      <c r="D26" s="27">
        <f>SUM('Reporte 6 a 12 meses'!$F$12:$F$63)</f>
        <v>0</v>
      </c>
      <c r="E26" s="27">
        <f>SUM('Reporte 6 a 12 meses'!$J$12:J$63)</f>
        <v>0</v>
      </c>
      <c r="F26" s="27">
        <f>SUM('Reporte 6 a 12 meses'!$N$12:$N$63)</f>
        <v>0</v>
      </c>
      <c r="G26" s="27">
        <f>SUM('Reporte 6 a 12 meses'!$R$12:$R$63)</f>
        <v>0</v>
      </c>
      <c r="H26" s="27">
        <f>SUM('Reporte 6 a 12 meses'!$V$12:$V$63)</f>
        <v>0</v>
      </c>
      <c r="I26" s="27">
        <f t="shared" si="0"/>
        <v>0</v>
      </c>
    </row>
    <row r="27" spans="2:9" ht="10.15" customHeight="1" x14ac:dyDescent="0.25"/>
    <row r="28" spans="2:9" ht="14.45" customHeight="1" x14ac:dyDescent="0.25">
      <c r="B28" s="40" t="s">
        <v>164</v>
      </c>
      <c r="C28" s="40"/>
      <c r="D28" s="40"/>
      <c r="E28" s="40"/>
      <c r="F28" s="40"/>
      <c r="G28" s="22"/>
    </row>
    <row r="29" spans="2:9" ht="10.15" customHeight="1" x14ac:dyDescent="0.25"/>
    <row r="30" spans="2:9" ht="14.45" customHeight="1" x14ac:dyDescent="0.25">
      <c r="C30" s="10"/>
      <c r="D30" s="10"/>
      <c r="E30" s="10"/>
      <c r="F30" s="10"/>
    </row>
    <row r="31" spans="2:9" ht="15" customHeight="1" thickBot="1" x14ac:dyDescent="0.3">
      <c r="C31" s="30"/>
      <c r="D31" s="31"/>
      <c r="E31" s="32"/>
      <c r="F31" s="32"/>
    </row>
    <row r="32" spans="2:9" ht="14.45" customHeight="1" x14ac:dyDescent="0.25">
      <c r="C32" s="17" t="s">
        <v>154</v>
      </c>
      <c r="D32" s="28" t="s">
        <v>163</v>
      </c>
      <c r="E32" s="28"/>
      <c r="F32" s="28"/>
    </row>
    <row r="33" spans="2:9" ht="14.45" customHeight="1" x14ac:dyDescent="0.25">
      <c r="C33" s="17" t="s">
        <v>155</v>
      </c>
      <c r="D33" s="28"/>
      <c r="E33" s="28"/>
      <c r="F33" s="28"/>
    </row>
    <row r="34" spans="2:9" ht="14.45" customHeight="1" x14ac:dyDescent="0.25">
      <c r="C34" s="17" t="s">
        <v>156</v>
      </c>
      <c r="D34" s="29" t="s">
        <v>163</v>
      </c>
      <c r="E34" s="28"/>
      <c r="F34" s="28"/>
    </row>
    <row r="35" spans="2:9" ht="10.15" customHeight="1" x14ac:dyDescent="0.25"/>
    <row r="36" spans="2:9" ht="21" x14ac:dyDescent="0.25">
      <c r="B36" s="3" t="s">
        <v>213</v>
      </c>
    </row>
    <row r="37" spans="2:9" ht="10.15" customHeight="1" x14ac:dyDescent="0.25"/>
    <row r="38" spans="2:9" ht="14.45" customHeight="1" x14ac:dyDescent="0.25">
      <c r="C38" s="25" t="s">
        <v>128</v>
      </c>
      <c r="D38" s="47" t="str">
        <f>IFERROR(IF('Reporte 1 a 5 años'!$B4&lt;&gt;"",'Reporte 1 a 5 años'!$B4,""),"")</f>
        <v/>
      </c>
      <c r="E38" s="48"/>
      <c r="F38" s="48"/>
      <c r="G38" s="48"/>
      <c r="H38" s="48"/>
      <c r="I38" s="49"/>
    </row>
    <row r="39" spans="2:9" ht="14.45" customHeight="1" x14ac:dyDescent="0.25">
      <c r="C39" s="25" t="s">
        <v>95</v>
      </c>
      <c r="D39" s="47" t="str">
        <f>IFERROR(IF('Reporte 1 a 5 años'!$B5&lt;&gt;"",'Reporte 1 a 5 años'!$B5,""),"")</f>
        <v/>
      </c>
      <c r="E39" s="48"/>
      <c r="F39" s="48"/>
      <c r="G39" s="48"/>
      <c r="H39" s="48"/>
      <c r="I39" s="49"/>
    </row>
    <row r="40" spans="2:9" ht="30" x14ac:dyDescent="0.25">
      <c r="C40" s="25" t="s">
        <v>94</v>
      </c>
      <c r="D40" s="41" t="str">
        <f>IFERROR(IF('Reporte 1 a 5 años'!$B6&lt;&gt;"",'Reporte 1 a 5 años'!$B6,""),"")</f>
        <v/>
      </c>
      <c r="E40" s="42"/>
      <c r="F40" s="42"/>
      <c r="G40" s="42"/>
      <c r="H40" s="42"/>
      <c r="I40" s="43"/>
    </row>
    <row r="41" spans="2:9" ht="14.45" customHeight="1" x14ac:dyDescent="0.25">
      <c r="C41" s="25" t="s">
        <v>96</v>
      </c>
      <c r="D41" s="41" t="str">
        <f>IFERROR(IF('Reporte 1 a 5 años'!$B7&lt;&gt;"",'Reporte 1 a 5 años'!$B7,""),"")</f>
        <v/>
      </c>
      <c r="E41" s="42"/>
      <c r="F41" s="42"/>
      <c r="G41" s="42"/>
      <c r="H41" s="42"/>
      <c r="I41" s="43"/>
    </row>
    <row r="42" spans="2:9" ht="14.45" customHeight="1" x14ac:dyDescent="0.25">
      <c r="C42" s="25" t="s">
        <v>119</v>
      </c>
      <c r="D42" s="41" t="str">
        <f>IFERROR(IF('Reporte 1 a 5 años'!$B8&lt;&gt;"",'Reporte 1 a 5 años'!$B8,""),"")</f>
        <v>Niños de 1 a 5 años</v>
      </c>
      <c r="E42" s="42"/>
      <c r="F42" s="42"/>
      <c r="G42" s="42"/>
      <c r="H42" s="42"/>
      <c r="I42" s="43"/>
    </row>
    <row r="43" spans="2:9" ht="10.15" customHeight="1" x14ac:dyDescent="0.25"/>
    <row r="44" spans="2:9" ht="14.45" customHeight="1" x14ac:dyDescent="0.25">
      <c r="C44" s="1"/>
      <c r="D44" s="44" t="s">
        <v>101</v>
      </c>
      <c r="E44" s="45"/>
      <c r="F44" s="45"/>
      <c r="G44" s="45"/>
      <c r="H44" s="46"/>
    </row>
    <row r="45" spans="2:9" ht="14.45" customHeight="1" x14ac:dyDescent="0.25">
      <c r="B45" s="2" t="s">
        <v>159</v>
      </c>
      <c r="C45" s="2" t="s">
        <v>97</v>
      </c>
      <c r="D45" s="2" t="s">
        <v>103</v>
      </c>
      <c r="E45" s="2" t="s">
        <v>104</v>
      </c>
      <c r="F45" s="2" t="s">
        <v>105</v>
      </c>
      <c r="G45" s="2" t="s">
        <v>107</v>
      </c>
      <c r="H45" s="2" t="s">
        <v>106</v>
      </c>
      <c r="I45" s="2" t="s">
        <v>160</v>
      </c>
    </row>
    <row r="46" spans="2:9" ht="28.9" customHeight="1" x14ac:dyDescent="0.25">
      <c r="B46" s="14">
        <v>1</v>
      </c>
      <c r="C46" s="20" t="str" cm="1">
        <f t="array" ref="C46">IFERROR(INDEX(Listas!$AK$1:$AK$100,SMALL(Listas!$AM$2:$AM$100,ROW(Listas!AM2)-1)),"")</f>
        <v/>
      </c>
      <c r="D46" s="26" t="str">
        <f>IF($C46&lt;&gt;"",SUMIFS('Reporte 1 a 5 años'!$E$12:$E$63,'Reporte 1 a 5 años'!$A$12:$A$63,Resumen!$C46,'Reporte 1 a 5 años'!$C$12:$C$63,"&lt;&gt;"),"")</f>
        <v/>
      </c>
      <c r="E46" s="26" t="str">
        <f>IF($C46&lt;&gt;"",SUMIFS('Reporte 1 a 5 años'!$I$12:$I$63,'Reporte 1 a 5 años'!$A$12:$A$63,Resumen!$C46,'Reporte 1 a 5 años'!$G$12:$G$63,"&lt;&gt;"),"")</f>
        <v/>
      </c>
      <c r="F46" s="26" t="str">
        <f>IF($C46&lt;&gt;"",SUMIFS('Reporte 1 a 5 años'!$M$12:$M$63,'Reporte 1 a 5 años'!$A$12:$A$63,Resumen!$C46,'Reporte 1 a 5 años'!$K$12:$K$63,"&lt;&gt;"),"")</f>
        <v/>
      </c>
      <c r="G46" s="26" t="str">
        <f>IF($C46&lt;&gt;"",SUMIFS('Reporte 1 a 5 años'!$Q$12:$Q$63,'Reporte 1 a 5 años'!$A$12:$A$63,Resumen!$C46,'Reporte 1 a 5 años'!$O$12:$O$63,"&lt;&gt;"),"")</f>
        <v/>
      </c>
      <c r="H46" s="26" t="str">
        <f>IF($C46&lt;&gt;"",SUMIFS('Reporte 1 a 5 años'!$U$12:$U$63,'Reporte 1 a 5 años'!$A$12:$A$63,Resumen!$C46,'Reporte 1 a 5 años'!$S$12:$S$63,"&lt;&gt;"),"")</f>
        <v/>
      </c>
      <c r="I46" s="23">
        <f t="shared" ref="I46:I60" si="3">SUM(D46:H46)</f>
        <v>0</v>
      </c>
    </row>
    <row r="47" spans="2:9" ht="28.9" customHeight="1" x14ac:dyDescent="0.25">
      <c r="B47" s="14">
        <v>2</v>
      </c>
      <c r="C47" s="20" t="str" cm="1">
        <f t="array" ref="C47">IFERROR(INDEX(Listas!$AK$1:$AK$100,SMALL(Listas!$AM$2:$AM$100,ROW(Listas!AM3)-1)),"")</f>
        <v/>
      </c>
      <c r="D47" s="26" t="str">
        <f>IF($C47&lt;&gt;"",SUMIFS('Reporte 1 a 5 años'!$E$12:$E$63,'Reporte 1 a 5 años'!$A$12:$A$63,Resumen!$C47,'Reporte 1 a 5 años'!$C$12:$C$63,"&lt;&gt;"),"")</f>
        <v/>
      </c>
      <c r="E47" s="26" t="str">
        <f>IF($C47&lt;&gt;"",SUMIFS('Reporte 1 a 5 años'!$I$12:$I$63,'Reporte 1 a 5 años'!$A$12:$A$63,Resumen!$C47,'Reporte 1 a 5 años'!$G$12:$G$63,"&lt;&gt;"),"")</f>
        <v/>
      </c>
      <c r="F47" s="26" t="str">
        <f>IF($C47&lt;&gt;"",SUMIFS('Reporte 1 a 5 años'!$M$12:$M$63,'Reporte 1 a 5 años'!$A$12:$A$63,Resumen!$C47,'Reporte 1 a 5 años'!$K$12:$K$63,"&lt;&gt;"),"")</f>
        <v/>
      </c>
      <c r="G47" s="26" t="str">
        <f>IF($C47&lt;&gt;"",SUMIFS('Reporte 1 a 5 años'!$Q$12:$Q$63,'Reporte 1 a 5 años'!$A$12:$A$63,Resumen!$C47,'Reporte 1 a 5 años'!$O$12:$O$63,"&lt;&gt;"),"")</f>
        <v/>
      </c>
      <c r="H47" s="26" t="str">
        <f>IF($C47&lt;&gt;"",SUMIFS('Reporte 1 a 5 años'!$U$12:$U$63,'Reporte 1 a 5 años'!$A$12:$A$63,Resumen!$C47,'Reporte 1 a 5 años'!$S$12:$S$63,"&lt;&gt;"),"")</f>
        <v/>
      </c>
      <c r="I47" s="23">
        <f t="shared" si="3"/>
        <v>0</v>
      </c>
    </row>
    <row r="48" spans="2:9" ht="28.9" customHeight="1" x14ac:dyDescent="0.25">
      <c r="B48" s="14">
        <v>3</v>
      </c>
      <c r="C48" s="20" t="str" cm="1">
        <f t="array" ref="C48">IFERROR(INDEX(Listas!$AK$1:$AK$100,SMALL(Listas!$AM$2:$AM$100,ROW(Listas!AM4)-1)),"")</f>
        <v/>
      </c>
      <c r="D48" s="26" t="str">
        <f>IF($C48&lt;&gt;"",SUMIFS('Reporte 1 a 5 años'!$E$12:$E$63,'Reporte 1 a 5 años'!$A$12:$A$63,Resumen!$C48,'Reporte 1 a 5 años'!$C$12:$C$63,"&lt;&gt;"),"")</f>
        <v/>
      </c>
      <c r="E48" s="26" t="str">
        <f>IF($C48&lt;&gt;"",SUMIFS('Reporte 1 a 5 años'!$I$12:$I$63,'Reporte 1 a 5 años'!$A$12:$A$63,Resumen!$C48,'Reporte 1 a 5 años'!$G$12:$G$63,"&lt;&gt;"),"")</f>
        <v/>
      </c>
      <c r="F48" s="26" t="str">
        <f>IF($C48&lt;&gt;"",SUMIFS('Reporte 1 a 5 años'!$M$12:$M$63,'Reporte 1 a 5 años'!$A$12:$A$63,Resumen!$C48,'Reporte 1 a 5 años'!$K$12:$K$63,"&lt;&gt;"),"")</f>
        <v/>
      </c>
      <c r="G48" s="26" t="str">
        <f>IF($C48&lt;&gt;"",SUMIFS('Reporte 1 a 5 años'!$Q$12:$Q$63,'Reporte 1 a 5 años'!$A$12:$A$63,Resumen!$C48,'Reporte 1 a 5 años'!$O$12:$O$63,"&lt;&gt;"),"")</f>
        <v/>
      </c>
      <c r="H48" s="26" t="str">
        <f>IF($C48&lt;&gt;"",SUMIFS('Reporte 1 a 5 años'!$U$12:$U$63,'Reporte 1 a 5 años'!$A$12:$A$63,Resumen!$C48,'Reporte 1 a 5 años'!$S$12:$S$63,"&lt;&gt;"),"")</f>
        <v/>
      </c>
      <c r="I48" s="23">
        <f t="shared" ref="I48:I58" si="4">SUM(D48:H48)</f>
        <v>0</v>
      </c>
    </row>
    <row r="49" spans="2:9" ht="28.9" customHeight="1" x14ac:dyDescent="0.25">
      <c r="B49" s="14">
        <v>4</v>
      </c>
      <c r="C49" s="20" t="str" cm="1">
        <f t="array" ref="C49">IFERROR(INDEX(Listas!$AK$1:$AK$100,SMALL(Listas!$AM$2:$AM$100,ROW(Listas!AM5)-1)),"")</f>
        <v/>
      </c>
      <c r="D49" s="26" t="str">
        <f>IF($C49&lt;&gt;"",SUMIFS('Reporte 1 a 5 años'!$E$12:$E$63,'Reporte 1 a 5 años'!$A$12:$A$63,Resumen!$C49,'Reporte 1 a 5 años'!$C$12:$C$63,"&lt;&gt;"),"")</f>
        <v/>
      </c>
      <c r="E49" s="26" t="str">
        <f>IF($C49&lt;&gt;"",SUMIFS('Reporte 1 a 5 años'!$I$12:$I$63,'Reporte 1 a 5 años'!$A$12:$A$63,Resumen!$C49,'Reporte 1 a 5 años'!$G$12:$G$63,"&lt;&gt;"),"")</f>
        <v/>
      </c>
      <c r="F49" s="26" t="str">
        <f>IF($C49&lt;&gt;"",SUMIFS('Reporte 1 a 5 años'!$M$12:$M$63,'Reporte 1 a 5 años'!$A$12:$A$63,Resumen!$C49,'Reporte 1 a 5 años'!$K$12:$K$63,"&lt;&gt;"),"")</f>
        <v/>
      </c>
      <c r="G49" s="26" t="str">
        <f>IF($C49&lt;&gt;"",SUMIFS('Reporte 1 a 5 años'!$Q$12:$Q$63,'Reporte 1 a 5 años'!$A$12:$A$63,Resumen!$C49,'Reporte 1 a 5 años'!$O$12:$O$63,"&lt;&gt;"),"")</f>
        <v/>
      </c>
      <c r="H49" s="26" t="str">
        <f>IF($C49&lt;&gt;"",SUMIFS('Reporte 1 a 5 años'!$U$12:$U$63,'Reporte 1 a 5 años'!$A$12:$A$63,Resumen!$C49,'Reporte 1 a 5 años'!$S$12:$S$63,"&lt;&gt;"),"")</f>
        <v/>
      </c>
      <c r="I49" s="23">
        <f t="shared" si="4"/>
        <v>0</v>
      </c>
    </row>
    <row r="50" spans="2:9" ht="28.9" customHeight="1" x14ac:dyDescent="0.25">
      <c r="B50" s="14">
        <v>5</v>
      </c>
      <c r="C50" s="20" t="str" cm="1">
        <f t="array" ref="C50">IFERROR(INDEX(Listas!$AK$1:$AK$100,SMALL(Listas!$AM$2:$AM$100,ROW(Listas!AM6)-1)),"")</f>
        <v/>
      </c>
      <c r="D50" s="26" t="str">
        <f>IF($C50&lt;&gt;"",SUMIFS('Reporte 1 a 5 años'!$E$12:$E$63,'Reporte 1 a 5 años'!$A$12:$A$63,Resumen!$C50,'Reporte 1 a 5 años'!$C$12:$C$63,"&lt;&gt;"),"")</f>
        <v/>
      </c>
      <c r="E50" s="26" t="str">
        <f>IF($C50&lt;&gt;"",SUMIFS('Reporte 1 a 5 años'!$I$12:$I$63,'Reporte 1 a 5 años'!$A$12:$A$63,Resumen!$C50,'Reporte 1 a 5 años'!$G$12:$G$63,"&lt;&gt;"),"")</f>
        <v/>
      </c>
      <c r="F50" s="26" t="str">
        <f>IF($C50&lt;&gt;"",SUMIFS('Reporte 1 a 5 años'!$M$12:$M$63,'Reporte 1 a 5 años'!$A$12:$A$63,Resumen!$C50,'Reporte 1 a 5 años'!$K$12:$K$63,"&lt;&gt;"),"")</f>
        <v/>
      </c>
      <c r="G50" s="26" t="str">
        <f>IF($C50&lt;&gt;"",SUMIFS('Reporte 1 a 5 años'!$Q$12:$Q$63,'Reporte 1 a 5 años'!$A$12:$A$63,Resumen!$C50,'Reporte 1 a 5 años'!$O$12:$O$63,"&lt;&gt;"),"")</f>
        <v/>
      </c>
      <c r="H50" s="26" t="str">
        <f>IF($C50&lt;&gt;"",SUMIFS('Reporte 1 a 5 años'!$U$12:$U$63,'Reporte 1 a 5 años'!$A$12:$A$63,Resumen!$C50,'Reporte 1 a 5 años'!$S$12:$S$63,"&lt;&gt;"),"")</f>
        <v/>
      </c>
      <c r="I50" s="23">
        <f t="shared" si="4"/>
        <v>0</v>
      </c>
    </row>
    <row r="51" spans="2:9" ht="28.9" customHeight="1" x14ac:dyDescent="0.25">
      <c r="B51" s="14">
        <v>6</v>
      </c>
      <c r="C51" s="20" t="str" cm="1">
        <f t="array" ref="C51">IFERROR(INDEX(Listas!$AK$1:$AK$100,SMALL(Listas!$AM$2:$AM$100,ROW(Listas!AM7)-1)),"")</f>
        <v/>
      </c>
      <c r="D51" s="26" t="str">
        <f>IF($C51&lt;&gt;"",SUMIFS('Reporte 1 a 5 años'!$E$12:$E$63,'Reporte 1 a 5 años'!$A$12:$A$63,Resumen!$C51,'Reporte 1 a 5 años'!$C$12:$C$63,"&lt;&gt;"),"")</f>
        <v/>
      </c>
      <c r="E51" s="26" t="str">
        <f>IF($C51&lt;&gt;"",SUMIFS('Reporte 1 a 5 años'!$I$12:$I$63,'Reporte 1 a 5 años'!$A$12:$A$63,Resumen!$C51,'Reporte 1 a 5 años'!$G$12:$G$63,"&lt;&gt;"),"")</f>
        <v/>
      </c>
      <c r="F51" s="26" t="str">
        <f>IF($C51&lt;&gt;"",SUMIFS('Reporte 1 a 5 años'!$M$12:$M$63,'Reporte 1 a 5 años'!$A$12:$A$63,Resumen!$C51,'Reporte 1 a 5 años'!$K$12:$K$63,"&lt;&gt;"),"")</f>
        <v/>
      </c>
      <c r="G51" s="26" t="str">
        <f>IF($C51&lt;&gt;"",SUMIFS('Reporte 1 a 5 años'!$Q$12:$Q$63,'Reporte 1 a 5 años'!$A$12:$A$63,Resumen!$C51,'Reporte 1 a 5 años'!$O$12:$O$63,"&lt;&gt;"),"")</f>
        <v/>
      </c>
      <c r="H51" s="26" t="str">
        <f>IF($C51&lt;&gt;"",SUMIFS('Reporte 1 a 5 años'!$U$12:$U$63,'Reporte 1 a 5 años'!$A$12:$A$63,Resumen!$C51,'Reporte 1 a 5 años'!$S$12:$S$63,"&lt;&gt;"),"")</f>
        <v/>
      </c>
      <c r="I51" s="23">
        <f t="shared" si="4"/>
        <v>0</v>
      </c>
    </row>
    <row r="52" spans="2:9" ht="28.9" customHeight="1" x14ac:dyDescent="0.25">
      <c r="B52" s="14">
        <v>7</v>
      </c>
      <c r="C52" s="20" t="str" cm="1">
        <f t="array" ref="C52">IFERROR(INDEX(Listas!$AK$1:$AK$100,SMALL(Listas!$AM$2:$AM$100,ROW(Listas!AM8)-1)),"")</f>
        <v/>
      </c>
      <c r="D52" s="26" t="str">
        <f>IF($C52&lt;&gt;"",SUMIFS('Reporte 1 a 5 años'!$E$12:$E$63,'Reporte 1 a 5 años'!$A$12:$A$63,Resumen!$C52,'Reporte 1 a 5 años'!$C$12:$C$63,"&lt;&gt;"),"")</f>
        <v/>
      </c>
      <c r="E52" s="26" t="str">
        <f>IF($C52&lt;&gt;"",SUMIFS('Reporte 1 a 5 años'!$I$12:$I$63,'Reporte 1 a 5 años'!$A$12:$A$63,Resumen!$C52,'Reporte 1 a 5 años'!$G$12:$G$63,"&lt;&gt;"),"")</f>
        <v/>
      </c>
      <c r="F52" s="26" t="str">
        <f>IF($C52&lt;&gt;"",SUMIFS('Reporte 1 a 5 años'!$M$12:$M$63,'Reporte 1 a 5 años'!$A$12:$A$63,Resumen!$C52,'Reporte 1 a 5 años'!$K$12:$K$63,"&lt;&gt;"),"")</f>
        <v/>
      </c>
      <c r="G52" s="26" t="str">
        <f>IF($C52&lt;&gt;"",SUMIFS('Reporte 1 a 5 años'!$Q$12:$Q$63,'Reporte 1 a 5 años'!$A$12:$A$63,Resumen!$C52,'Reporte 1 a 5 años'!$O$12:$O$63,"&lt;&gt;"),"")</f>
        <v/>
      </c>
      <c r="H52" s="26" t="str">
        <f>IF($C52&lt;&gt;"",SUMIFS('Reporte 1 a 5 años'!$U$12:$U$63,'Reporte 1 a 5 años'!$A$12:$A$63,Resumen!$C52,'Reporte 1 a 5 años'!$S$12:$S$63,"&lt;&gt;"),"")</f>
        <v/>
      </c>
      <c r="I52" s="23">
        <f t="shared" si="4"/>
        <v>0</v>
      </c>
    </row>
    <row r="53" spans="2:9" ht="28.9" customHeight="1" x14ac:dyDescent="0.25">
      <c r="B53" s="14">
        <v>8</v>
      </c>
      <c r="C53" s="20" t="str" cm="1">
        <f t="array" ref="C53">IFERROR(INDEX(Listas!$AK$1:$AK$100,SMALL(Listas!$AM$2:$AM$100,ROW(Listas!AM9)-1)),"")</f>
        <v/>
      </c>
      <c r="D53" s="26" t="str">
        <f>IF($C53&lt;&gt;"",SUMIFS('Reporte 1 a 5 años'!$E$12:$E$63,'Reporte 1 a 5 años'!$A$12:$A$63,Resumen!$C53,'Reporte 1 a 5 años'!$C$12:$C$63,"&lt;&gt;"),"")</f>
        <v/>
      </c>
      <c r="E53" s="26" t="str">
        <f>IF($C53&lt;&gt;"",SUMIFS('Reporte 1 a 5 años'!$I$12:$I$63,'Reporte 1 a 5 años'!$A$12:$A$63,Resumen!$C53,'Reporte 1 a 5 años'!$G$12:$G$63,"&lt;&gt;"),"")</f>
        <v/>
      </c>
      <c r="F53" s="26" t="str">
        <f>IF($C53&lt;&gt;"",SUMIFS('Reporte 1 a 5 años'!$M$12:$M$63,'Reporte 1 a 5 años'!$A$12:$A$63,Resumen!$C53,'Reporte 1 a 5 años'!$K$12:$K$63,"&lt;&gt;"),"")</f>
        <v/>
      </c>
      <c r="G53" s="26" t="str">
        <f>IF($C53&lt;&gt;"",SUMIFS('Reporte 1 a 5 años'!$Q$12:$Q$63,'Reporte 1 a 5 años'!$A$12:$A$63,Resumen!$C53,'Reporte 1 a 5 años'!$O$12:$O$63,"&lt;&gt;"),"")</f>
        <v/>
      </c>
      <c r="H53" s="26" t="str">
        <f>IF($C53&lt;&gt;"",SUMIFS('Reporte 1 a 5 años'!$U$12:$U$63,'Reporte 1 a 5 años'!$A$12:$A$63,Resumen!$C53,'Reporte 1 a 5 años'!$S$12:$S$63,"&lt;&gt;"),"")</f>
        <v/>
      </c>
      <c r="I53" s="23">
        <f t="shared" si="4"/>
        <v>0</v>
      </c>
    </row>
    <row r="54" spans="2:9" ht="28.9" customHeight="1" x14ac:dyDescent="0.25">
      <c r="B54" s="14">
        <v>9</v>
      </c>
      <c r="C54" s="20" t="str" cm="1">
        <f t="array" ref="C54">IFERROR(INDEX(Listas!$AK$1:$AK$100,SMALL(Listas!$AM$2:$AM$100,ROW(Listas!AM10)-1)),"")</f>
        <v/>
      </c>
      <c r="D54" s="26" t="str">
        <f>IF($C54&lt;&gt;"",SUMIFS('Reporte 1 a 5 años'!$E$12:$E$63,'Reporte 1 a 5 años'!$A$12:$A$63,Resumen!$C54,'Reporte 1 a 5 años'!$C$12:$C$63,"&lt;&gt;"),"")</f>
        <v/>
      </c>
      <c r="E54" s="26" t="str">
        <f>IF($C54&lt;&gt;"",SUMIFS('Reporte 1 a 5 años'!$I$12:$I$63,'Reporte 1 a 5 años'!$A$12:$A$63,Resumen!$C54,'Reporte 1 a 5 años'!$G$12:$G$63,"&lt;&gt;"),"")</f>
        <v/>
      </c>
      <c r="F54" s="26" t="str">
        <f>IF($C54&lt;&gt;"",SUMIFS('Reporte 1 a 5 años'!$M$12:$M$63,'Reporte 1 a 5 años'!$A$12:$A$63,Resumen!$C54,'Reporte 1 a 5 años'!$K$12:$K$63,"&lt;&gt;"),"")</f>
        <v/>
      </c>
      <c r="G54" s="26" t="str">
        <f>IF($C54&lt;&gt;"",SUMIFS('Reporte 1 a 5 años'!$Q$12:$Q$63,'Reporte 1 a 5 años'!$A$12:$A$63,Resumen!$C54,'Reporte 1 a 5 años'!$O$12:$O$63,"&lt;&gt;"),"")</f>
        <v/>
      </c>
      <c r="H54" s="26" t="str">
        <f>IF($C54&lt;&gt;"",SUMIFS('Reporte 1 a 5 años'!$U$12:$U$63,'Reporte 1 a 5 años'!$A$12:$A$63,Resumen!$C54,'Reporte 1 a 5 años'!$S$12:$S$63,"&lt;&gt;"),"")</f>
        <v/>
      </c>
      <c r="I54" s="23">
        <f t="shared" si="4"/>
        <v>0</v>
      </c>
    </row>
    <row r="55" spans="2:9" ht="28.9" customHeight="1" x14ac:dyDescent="0.25">
      <c r="B55" s="14">
        <v>10</v>
      </c>
      <c r="C55" s="20" t="str" cm="1">
        <f t="array" ref="C55">IFERROR(INDEX(Listas!$AK$1:$AK$100,SMALL(Listas!$AM$2:$AM$100,ROW(Listas!AM11)-1)),"")</f>
        <v/>
      </c>
      <c r="D55" s="26" t="str">
        <f>IF($C55&lt;&gt;"",SUMIFS('Reporte 1 a 5 años'!$E$12:$E$63,'Reporte 1 a 5 años'!$A$12:$A$63,Resumen!$C55,'Reporte 1 a 5 años'!$C$12:$C$63,"&lt;&gt;"),"")</f>
        <v/>
      </c>
      <c r="E55" s="26" t="str">
        <f>IF($C55&lt;&gt;"",SUMIFS('Reporte 1 a 5 años'!$I$12:$I$63,'Reporte 1 a 5 años'!$A$12:$A$63,Resumen!$C55,'Reporte 1 a 5 años'!$G$12:$G$63,"&lt;&gt;"),"")</f>
        <v/>
      </c>
      <c r="F55" s="26" t="str">
        <f>IF($C55&lt;&gt;"",SUMIFS('Reporte 1 a 5 años'!$M$12:$M$63,'Reporte 1 a 5 años'!$A$12:$A$63,Resumen!$C55,'Reporte 1 a 5 años'!$K$12:$K$63,"&lt;&gt;"),"")</f>
        <v/>
      </c>
      <c r="G55" s="26" t="str">
        <f>IF($C55&lt;&gt;"",SUMIFS('Reporte 1 a 5 años'!$Q$12:$Q$63,'Reporte 1 a 5 años'!$A$12:$A$63,Resumen!$C55,'Reporte 1 a 5 años'!$O$12:$O$63,"&lt;&gt;"),"")</f>
        <v/>
      </c>
      <c r="H55" s="26" t="str">
        <f>IF($C55&lt;&gt;"",SUMIFS('Reporte 1 a 5 años'!$U$12:$U$63,'Reporte 1 a 5 años'!$A$12:$A$63,Resumen!$C55,'Reporte 1 a 5 años'!$S$12:$S$63,"&lt;&gt;"),"")</f>
        <v/>
      </c>
      <c r="I55" s="23">
        <f t="shared" si="4"/>
        <v>0</v>
      </c>
    </row>
    <row r="56" spans="2:9" ht="28.9" customHeight="1" x14ac:dyDescent="0.25">
      <c r="B56" s="14">
        <v>11</v>
      </c>
      <c r="C56" s="20" t="str" cm="1">
        <f t="array" ref="C56">IFERROR(INDEX(Listas!$AK$1:$AK$100,SMALL(Listas!$AM$2:$AM$100,ROW(Listas!AM12)-1)),"")</f>
        <v/>
      </c>
      <c r="D56" s="26" t="str">
        <f>IF($C56&lt;&gt;"",SUMIFS('Reporte 1 a 5 años'!$E$12:$E$63,'Reporte 1 a 5 años'!$A$12:$A$63,Resumen!$C56,'Reporte 1 a 5 años'!$C$12:$C$63,"&lt;&gt;"),"")</f>
        <v/>
      </c>
      <c r="E56" s="26" t="str">
        <f>IF($C56&lt;&gt;"",SUMIFS('Reporte 1 a 5 años'!$I$12:$I$63,'Reporte 1 a 5 años'!$A$12:$A$63,Resumen!$C56,'Reporte 1 a 5 años'!$G$12:$G$63,"&lt;&gt;"),"")</f>
        <v/>
      </c>
      <c r="F56" s="26" t="str">
        <f>IF($C56&lt;&gt;"",SUMIFS('Reporte 1 a 5 años'!$M$12:$M$63,'Reporte 1 a 5 años'!$A$12:$A$63,Resumen!$C56,'Reporte 1 a 5 años'!$K$12:$K$63,"&lt;&gt;"),"")</f>
        <v/>
      </c>
      <c r="G56" s="26" t="str">
        <f>IF($C56&lt;&gt;"",SUMIFS('Reporte 1 a 5 años'!$Q$12:$Q$63,'Reporte 1 a 5 años'!$A$12:$A$63,Resumen!$C56,'Reporte 1 a 5 años'!$O$12:$O$63,"&lt;&gt;"),"")</f>
        <v/>
      </c>
      <c r="H56" s="26" t="str">
        <f>IF($C56&lt;&gt;"",SUMIFS('Reporte 1 a 5 años'!$U$12:$U$63,'Reporte 1 a 5 años'!$A$12:$A$63,Resumen!$C56,'Reporte 1 a 5 años'!$S$12:$S$63,"&lt;&gt;"),"")</f>
        <v/>
      </c>
      <c r="I56" s="23">
        <f t="shared" si="4"/>
        <v>0</v>
      </c>
    </row>
    <row r="57" spans="2:9" ht="28.9" customHeight="1" x14ac:dyDescent="0.25">
      <c r="B57" s="14">
        <v>12</v>
      </c>
      <c r="C57" s="20" t="str" cm="1">
        <f t="array" ref="C57">IFERROR(INDEX(Listas!$AK$1:$AK$100,SMALL(Listas!$AM$2:$AM$100,ROW(Listas!AM13)-1)),"")</f>
        <v/>
      </c>
      <c r="D57" s="26" t="str">
        <f>IF($C57&lt;&gt;"",SUMIFS('Reporte 1 a 5 años'!$E$12:$E$63,'Reporte 1 a 5 años'!$A$12:$A$63,Resumen!$C57,'Reporte 1 a 5 años'!$C$12:$C$63,"&lt;&gt;"),"")</f>
        <v/>
      </c>
      <c r="E57" s="26" t="str">
        <f>IF($C57&lt;&gt;"",SUMIFS('Reporte 1 a 5 años'!$I$12:$I$63,'Reporte 1 a 5 años'!$A$12:$A$63,Resumen!$C57,'Reporte 1 a 5 años'!$G$12:$G$63,"&lt;&gt;"),"")</f>
        <v/>
      </c>
      <c r="F57" s="26" t="str">
        <f>IF($C57&lt;&gt;"",SUMIFS('Reporte 1 a 5 años'!$M$12:$M$63,'Reporte 1 a 5 años'!$A$12:$A$63,Resumen!$C57,'Reporte 1 a 5 años'!$K$12:$K$63,"&lt;&gt;"),"")</f>
        <v/>
      </c>
      <c r="G57" s="26" t="str">
        <f>IF($C57&lt;&gt;"",SUMIFS('Reporte 1 a 5 años'!$Q$12:$Q$63,'Reporte 1 a 5 años'!$A$12:$A$63,Resumen!$C57,'Reporte 1 a 5 años'!$O$12:$O$63,"&lt;&gt;"),"")</f>
        <v/>
      </c>
      <c r="H57" s="26" t="str">
        <f>IF($C57&lt;&gt;"",SUMIFS('Reporte 1 a 5 años'!$U$12:$U$63,'Reporte 1 a 5 años'!$A$12:$A$63,Resumen!$C57,'Reporte 1 a 5 años'!$S$12:$S$63,"&lt;&gt;"),"")</f>
        <v/>
      </c>
      <c r="I57" s="23">
        <f t="shared" si="4"/>
        <v>0</v>
      </c>
    </row>
    <row r="58" spans="2:9" ht="28.9" customHeight="1" x14ac:dyDescent="0.25">
      <c r="B58" s="14">
        <v>13</v>
      </c>
      <c r="C58" s="20" t="str" cm="1">
        <f t="array" ref="C58">IFERROR(INDEX(Listas!$AK$1:$AK$100,SMALL(Listas!$AM$2:$AM$100,ROW(Listas!AM14)-1)),"")</f>
        <v/>
      </c>
      <c r="D58" s="26" t="str">
        <f>IF($C58&lt;&gt;"",SUMIFS('Reporte 1 a 5 años'!$E$12:$E$63,'Reporte 1 a 5 años'!$A$12:$A$63,Resumen!$C58,'Reporte 1 a 5 años'!$C$12:$C$63,"&lt;&gt;"),"")</f>
        <v/>
      </c>
      <c r="E58" s="26" t="str">
        <f>IF($C58&lt;&gt;"",SUMIFS('Reporte 1 a 5 años'!$I$12:$I$63,'Reporte 1 a 5 años'!$A$12:$A$63,Resumen!$C58,'Reporte 1 a 5 años'!$G$12:$G$63,"&lt;&gt;"),"")</f>
        <v/>
      </c>
      <c r="F58" s="26" t="str">
        <f>IF($C58&lt;&gt;"",SUMIFS('Reporte 1 a 5 años'!$M$12:$M$63,'Reporte 1 a 5 años'!$A$12:$A$63,Resumen!$C58,'Reporte 1 a 5 años'!$K$12:$K$63,"&lt;&gt;"),"")</f>
        <v/>
      </c>
      <c r="G58" s="26" t="str">
        <f>IF($C58&lt;&gt;"",SUMIFS('Reporte 1 a 5 años'!$Q$12:$Q$63,'Reporte 1 a 5 años'!$A$12:$A$63,Resumen!$C58,'Reporte 1 a 5 años'!$O$12:$O$63,"&lt;&gt;"),"")</f>
        <v/>
      </c>
      <c r="H58" s="26" t="str">
        <f>IF($C58&lt;&gt;"",SUMIFS('Reporte 1 a 5 años'!$U$12:$U$63,'Reporte 1 a 5 años'!$A$12:$A$63,Resumen!$C58,'Reporte 1 a 5 años'!$S$12:$S$63,"&lt;&gt;"),"")</f>
        <v/>
      </c>
      <c r="I58" s="23">
        <f t="shared" si="4"/>
        <v>0</v>
      </c>
    </row>
    <row r="59" spans="2:9" x14ac:dyDescent="0.25">
      <c r="B59" s="44" t="s">
        <v>161</v>
      </c>
      <c r="C59" s="46"/>
      <c r="D59" s="24">
        <f>SUM(D46:D58)</f>
        <v>0</v>
      </c>
      <c r="E59" s="24">
        <f t="shared" ref="E59" si="5">SUM(E46:E58)</f>
        <v>0</v>
      </c>
      <c r="F59" s="24">
        <f t="shared" ref="F59" si="6">SUM(F46:F58)</f>
        <v>0</v>
      </c>
      <c r="G59" s="24">
        <f t="shared" ref="G59" si="7">SUM(G46:G58)</f>
        <v>0</v>
      </c>
      <c r="H59" s="24">
        <f t="shared" ref="H59" si="8">SUM(H46:H58)</f>
        <v>0</v>
      </c>
      <c r="I59" s="24">
        <f t="shared" si="3"/>
        <v>0</v>
      </c>
    </row>
    <row r="60" spans="2:9" x14ac:dyDescent="0.25">
      <c r="B60" s="44" t="s">
        <v>162</v>
      </c>
      <c r="C60" s="46"/>
      <c r="D60" s="27">
        <f>SUM('Reporte 1 a 5 años'!$F$12:$F$63)</f>
        <v>0</v>
      </c>
      <c r="E60" s="27">
        <f>SUM('Reporte 1 a 5 años'!$J$12:J$63)</f>
        <v>0</v>
      </c>
      <c r="F60" s="27">
        <f>SUM('Reporte 1 a 5 años'!$N$12:$N$63)</f>
        <v>0</v>
      </c>
      <c r="G60" s="27">
        <f>SUM('Reporte 1 a 5 años'!$R$12:$R$63)</f>
        <v>0</v>
      </c>
      <c r="H60" s="27">
        <f>SUM('Reporte 1 a 5 años'!$V$12:$V$63)</f>
        <v>0</v>
      </c>
      <c r="I60" s="27">
        <f t="shared" si="3"/>
        <v>0</v>
      </c>
    </row>
    <row r="61" spans="2:9" ht="10.15" customHeight="1" x14ac:dyDescent="0.25"/>
    <row r="62" spans="2:9" x14ac:dyDescent="0.25">
      <c r="B62" s="40" t="s">
        <v>165</v>
      </c>
      <c r="C62" s="40"/>
      <c r="D62" s="40"/>
      <c r="E62" s="40"/>
      <c r="F62" s="40"/>
      <c r="G62" s="22"/>
    </row>
    <row r="63" spans="2:9" ht="10.15" customHeight="1" x14ac:dyDescent="0.25"/>
    <row r="64" spans="2:9" x14ac:dyDescent="0.25">
      <c r="C64" s="10"/>
      <c r="D64" s="10"/>
      <c r="E64" s="10"/>
      <c r="F64" s="10"/>
    </row>
    <row r="65" spans="3:6" ht="15.75" thickBot="1" x14ac:dyDescent="0.3">
      <c r="C65" s="30"/>
      <c r="D65" s="31"/>
      <c r="E65" s="32"/>
      <c r="F65" s="32"/>
    </row>
    <row r="66" spans="3:6" x14ac:dyDescent="0.25">
      <c r="C66" s="17" t="s">
        <v>154</v>
      </c>
      <c r="D66" s="28" t="s">
        <v>163</v>
      </c>
      <c r="E66" s="28"/>
      <c r="F66" s="28"/>
    </row>
    <row r="67" spans="3:6" x14ac:dyDescent="0.25">
      <c r="C67" s="17" t="s">
        <v>155</v>
      </c>
      <c r="D67" s="28"/>
      <c r="E67" s="28"/>
      <c r="F67" s="28"/>
    </row>
    <row r="68" spans="3:6" x14ac:dyDescent="0.25">
      <c r="C68" s="17" t="s">
        <v>156</v>
      </c>
      <c r="D68" s="29" t="s">
        <v>163</v>
      </c>
      <c r="E68" s="28"/>
      <c r="F68" s="28"/>
    </row>
  </sheetData>
  <sheetProtection algorithmName="SHA-512" hashValue="opiB5HyE6VBQzQzrbexmbgc+lXN0bHNO3oHTNfqAGGCTejE/QjbTd+boQbjZ7rlZlyFtLPPWaCV3O4nVAMLLtQ==" saltValue="sC5D+tzA2kIrsxNMOG1Pyg==" spinCount="100000" sheet="1" objects="1" scenarios="1"/>
  <mergeCells count="18">
    <mergeCell ref="D4:I4"/>
    <mergeCell ref="D39:I39"/>
    <mergeCell ref="D10:H10"/>
    <mergeCell ref="B25:C25"/>
    <mergeCell ref="B26:C26"/>
    <mergeCell ref="B28:F28"/>
    <mergeCell ref="D5:I5"/>
    <mergeCell ref="D6:I6"/>
    <mergeCell ref="D7:I7"/>
    <mergeCell ref="D8:I8"/>
    <mergeCell ref="D38:I38"/>
    <mergeCell ref="B62:F62"/>
    <mergeCell ref="D40:I40"/>
    <mergeCell ref="D41:I41"/>
    <mergeCell ref="D42:I42"/>
    <mergeCell ref="D44:H44"/>
    <mergeCell ref="B59:C59"/>
    <mergeCell ref="B60:C60"/>
  </mergeCells>
  <phoneticPr fontId="6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75" fitToHeight="0" orientation="portrait" r:id="rId1"/>
  <rowBreaks count="1" manualBreakCount="1">
    <brk id="34" max="9" man="1"/>
  </rowBreaks>
  <ignoredErrors>
    <ignoredError sqref="D25:I25 I26 D59:I59 D38:I42 D4:I5 I46:I47 I6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25</vt:i4>
      </vt:variant>
    </vt:vector>
  </HeadingPairs>
  <TitlesOfParts>
    <vt:vector size="30" baseType="lpstr">
      <vt:lpstr>Listas</vt:lpstr>
      <vt:lpstr>Costo Menú</vt:lpstr>
      <vt:lpstr>Reporte 6 a 12 meses</vt:lpstr>
      <vt:lpstr>Reporte 1 a 5 años</vt:lpstr>
      <vt:lpstr>Resumen</vt:lpstr>
      <vt:lpstr>_4600103389</vt:lpstr>
      <vt:lpstr>_4600103390</vt:lpstr>
      <vt:lpstr>_4600103394</vt:lpstr>
      <vt:lpstr>_4600103396</vt:lpstr>
      <vt:lpstr>_4600103397</vt:lpstr>
      <vt:lpstr>_4600103409</vt:lpstr>
      <vt:lpstr>_4600103413</vt:lpstr>
      <vt:lpstr>_4600103414</vt:lpstr>
      <vt:lpstr>_4600103418</vt:lpstr>
      <vt:lpstr>_4600103423</vt:lpstr>
      <vt:lpstr>_4600103426</vt:lpstr>
      <vt:lpstr>_4600103427</vt:lpstr>
      <vt:lpstr>_4600103429</vt:lpstr>
      <vt:lpstr>_4600103430</vt:lpstr>
      <vt:lpstr>_4600103431</vt:lpstr>
      <vt:lpstr>_4600103432</vt:lpstr>
      <vt:lpstr>_4600103433</vt:lpstr>
      <vt:lpstr>_4600103434</vt:lpstr>
      <vt:lpstr>_4600103435</vt:lpstr>
      <vt:lpstr>_4600103438</vt:lpstr>
      <vt:lpstr>_4600103442</vt:lpstr>
      <vt:lpstr>_4600103547</vt:lpstr>
      <vt:lpstr>'Reporte 1 a 5 años'!Área_de_impresión</vt:lpstr>
      <vt:lpstr>'Reporte 6 a 12 meses'!Área_de_impresión</vt:lpstr>
      <vt:lpstr>Resumen!Área_de_impresión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Alexander Arango</dc:creator>
  <cp:lastModifiedBy>Natalia Ines Ledesma Rios</cp:lastModifiedBy>
  <cp:lastPrinted>2025-01-16T22:58:52Z</cp:lastPrinted>
  <dcterms:created xsi:type="dcterms:W3CDTF">2024-07-05T21:06:25Z</dcterms:created>
  <dcterms:modified xsi:type="dcterms:W3CDTF">2025-02-21T05:59:03Z</dcterms:modified>
</cp:coreProperties>
</file>