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hidePivotFieldList="1"/>
  <mc:AlternateContent xmlns:mc="http://schemas.openxmlformats.org/markup-compatibility/2006">
    <mc:Choice Requires="x15">
      <x15ac:absPath xmlns:x15ac="http://schemas.microsoft.com/office/spreadsheetml/2010/11/ac" url="C:\Users\Usuario\Desktop\RADICADO 3 DE JULIO DE 2026\"/>
    </mc:Choice>
  </mc:AlternateContent>
  <xr:revisionPtr revIDLastSave="0" documentId="8_{2BAEBFB6-B98A-4AA1-92EC-9E89021B6EED}" xr6:coauthVersionLast="47" xr6:coauthVersionMax="47" xr10:uidLastSave="{00000000-0000-0000-0000-000000000000}"/>
  <bookViews>
    <workbookView xWindow="-108" yWindow="-108" windowWidth="23256" windowHeight="12576" firstSheet="2" activeTab="2" xr2:uid="{00000000-000D-0000-FFFF-FFFF00000000}"/>
  </bookViews>
  <sheets>
    <sheet name="Hoja1" sheetId="1" state="hidden" r:id="rId1"/>
    <sheet name="Informe" sheetId="5" state="hidden" r:id="rId2"/>
    <sheet name="Estructura plan financiero" sheetId="4" r:id="rId3"/>
    <sheet name="Hoja2" sheetId="6" state="hidden" r:id="rId4"/>
    <sheet name="Hoja3" sheetId="3" state="hidden" r:id="rId5"/>
  </sheets>
  <externalReferences>
    <externalReference r:id="rId6"/>
  </externalReferences>
  <definedNames>
    <definedName name="_xlnm._FilterDatabase" localSheetId="0" hidden="1">Hoja1!$A$4:$G$146</definedName>
    <definedName name="_xlnm._FilterDatabase" localSheetId="3" hidden="1">Hoja2!$A$2:$B$122</definedName>
  </definedNames>
  <calcPr calcId="191028"/>
  <pivotCaches>
    <pivotCache cacheId="0"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 i="4" l="1"/>
  <c r="G3" i="4" s="1"/>
  <c r="F4" i="4"/>
  <c r="G4" i="4" s="1"/>
  <c r="F5" i="4"/>
  <c r="G5" i="4" s="1"/>
  <c r="F6" i="4"/>
  <c r="G6" i="4" s="1"/>
  <c r="F7" i="4"/>
  <c r="G7" i="4"/>
  <c r="H7" i="4" s="1"/>
  <c r="F8" i="4"/>
  <c r="G8" i="4" s="1"/>
  <c r="H8" i="4" s="1"/>
  <c r="F9" i="4"/>
  <c r="G9" i="4" s="1"/>
  <c r="H9" i="4" s="1"/>
  <c r="F10" i="4"/>
  <c r="G10" i="4" s="1"/>
  <c r="H10" i="4" s="1"/>
  <c r="F11" i="4"/>
  <c r="G11" i="4"/>
  <c r="H11" i="4" s="1"/>
  <c r="F12" i="4"/>
  <c r="G12" i="4" s="1"/>
  <c r="H12" i="4" s="1"/>
  <c r="F13" i="4"/>
  <c r="G13" i="4" s="1"/>
  <c r="H13" i="4" s="1"/>
  <c r="F14" i="4"/>
  <c r="G14" i="4" s="1"/>
  <c r="H14" i="4" s="1"/>
  <c r="F15" i="4"/>
  <c r="G15" i="4" s="1"/>
  <c r="H15" i="4" s="1"/>
  <c r="F16" i="4"/>
  <c r="G16" i="4" s="1"/>
  <c r="H16" i="4" s="1"/>
  <c r="F17" i="4"/>
  <c r="G17" i="4" s="1"/>
  <c r="H17" i="4" s="1"/>
  <c r="I17" i="4" s="1"/>
  <c r="J17" i="4" s="1"/>
  <c r="K17" i="4" s="1"/>
  <c r="L17" i="4" s="1"/>
  <c r="M17" i="4" s="1"/>
  <c r="N17" i="4" s="1"/>
  <c r="O17" i="4" s="1"/>
  <c r="P17" i="4" s="1"/>
  <c r="Q17" i="4" s="1"/>
  <c r="R17" i="4" s="1"/>
  <c r="S17" i="4" s="1"/>
  <c r="T17" i="4" s="1"/>
  <c r="F18" i="4"/>
  <c r="G18" i="4" s="1"/>
  <c r="H18" i="4" s="1"/>
  <c r="I18" i="4" s="1"/>
  <c r="J18" i="4" s="1"/>
  <c r="K18" i="4" s="1"/>
  <c r="L18" i="4" s="1"/>
  <c r="M18" i="4" s="1"/>
  <c r="N18" i="4" s="1"/>
  <c r="O18" i="4" s="1"/>
  <c r="P18" i="4" s="1"/>
  <c r="Q18" i="4" s="1"/>
  <c r="R18" i="4" s="1"/>
  <c r="S18" i="4" s="1"/>
  <c r="T18" i="4" s="1"/>
  <c r="F19" i="4"/>
  <c r="G19" i="4" s="1"/>
  <c r="H19" i="4" s="1"/>
  <c r="I19" i="4" s="1"/>
  <c r="J19" i="4" s="1"/>
  <c r="K19" i="4" s="1"/>
  <c r="L19" i="4" s="1"/>
  <c r="M19" i="4" s="1"/>
  <c r="N19" i="4" s="1"/>
  <c r="O19" i="4" s="1"/>
  <c r="P19" i="4" s="1"/>
  <c r="Q19" i="4" s="1"/>
  <c r="R19" i="4" s="1"/>
  <c r="S19" i="4" s="1"/>
  <c r="T19" i="4" s="1"/>
  <c r="F20" i="4"/>
  <c r="G20" i="4" s="1"/>
  <c r="H20" i="4" s="1"/>
  <c r="I20" i="4" s="1"/>
  <c r="J20" i="4" s="1"/>
  <c r="K20" i="4" s="1"/>
  <c r="L20" i="4" s="1"/>
  <c r="M20" i="4" s="1"/>
  <c r="N20" i="4" s="1"/>
  <c r="O20" i="4" s="1"/>
  <c r="P20" i="4" s="1"/>
  <c r="Q20" i="4" s="1"/>
  <c r="R20" i="4" s="1"/>
  <c r="S20" i="4" s="1"/>
  <c r="T20" i="4" s="1"/>
  <c r="F21" i="4"/>
  <c r="F22" i="4"/>
  <c r="G23" i="4"/>
  <c r="H23" i="4" s="1"/>
  <c r="I23" i="4" s="1"/>
  <c r="J23" i="4" s="1"/>
  <c r="K23" i="4" s="1"/>
  <c r="L23" i="4" s="1"/>
  <c r="M23" i="4" s="1"/>
  <c r="N23" i="4" s="1"/>
  <c r="O23" i="4" s="1"/>
  <c r="P23" i="4" s="1"/>
  <c r="Q23" i="4" s="1"/>
  <c r="R23" i="4" s="1"/>
  <c r="S23" i="4" s="1"/>
  <c r="T23" i="4" s="1"/>
  <c r="F24" i="4"/>
  <c r="F25" i="4"/>
  <c r="G25" i="4" s="1"/>
  <c r="H25" i="4" s="1"/>
  <c r="I25" i="4" s="1"/>
  <c r="J25" i="4" s="1"/>
  <c r="K25" i="4" s="1"/>
  <c r="L25" i="4" s="1"/>
  <c r="M25" i="4" s="1"/>
  <c r="N25" i="4" s="1"/>
  <c r="O25" i="4" s="1"/>
  <c r="P25" i="4" s="1"/>
  <c r="Q25" i="4" s="1"/>
  <c r="R25" i="4" s="1"/>
  <c r="S25" i="4" s="1"/>
  <c r="T25" i="4" s="1"/>
  <c r="F26" i="4"/>
  <c r="G26" i="4" s="1"/>
  <c r="H26" i="4" s="1"/>
  <c r="I26" i="4" s="1"/>
  <c r="J26" i="4" s="1"/>
  <c r="K26" i="4" s="1"/>
  <c r="L26" i="4" s="1"/>
  <c r="M26" i="4" s="1"/>
  <c r="N26" i="4" s="1"/>
  <c r="O26" i="4" s="1"/>
  <c r="P26" i="4" s="1"/>
  <c r="Q26" i="4" s="1"/>
  <c r="R26" i="4" s="1"/>
  <c r="S26" i="4" s="1"/>
  <c r="T26" i="4" s="1"/>
  <c r="F27" i="4"/>
  <c r="G27" i="4" s="1"/>
  <c r="H27" i="4" s="1"/>
  <c r="I27" i="4" s="1"/>
  <c r="J27" i="4" s="1"/>
  <c r="K27" i="4" s="1"/>
  <c r="L27" i="4" s="1"/>
  <c r="M27" i="4" s="1"/>
  <c r="N27" i="4" s="1"/>
  <c r="O27" i="4" s="1"/>
  <c r="P27" i="4" s="1"/>
  <c r="Q27" i="4" s="1"/>
  <c r="R27" i="4" s="1"/>
  <c r="S27" i="4" s="1"/>
  <c r="T27" i="4" s="1"/>
  <c r="F28" i="4"/>
  <c r="G28" i="4" s="1"/>
  <c r="H28" i="4" s="1"/>
  <c r="I28" i="4" s="1"/>
  <c r="J28" i="4" s="1"/>
  <c r="K28" i="4" s="1"/>
  <c r="L28" i="4" s="1"/>
  <c r="M28" i="4" s="1"/>
  <c r="N28" i="4" s="1"/>
  <c r="O28" i="4" s="1"/>
  <c r="P28" i="4" s="1"/>
  <c r="Q28" i="4" s="1"/>
  <c r="R28" i="4" s="1"/>
  <c r="S28" i="4" s="1"/>
  <c r="T28" i="4" s="1"/>
  <c r="F29" i="4"/>
  <c r="G29" i="4" s="1"/>
  <c r="H29" i="4" s="1"/>
  <c r="I29" i="4" s="1"/>
  <c r="J29" i="4" s="1"/>
  <c r="K29" i="4" s="1"/>
  <c r="L29" i="4" s="1"/>
  <c r="M29" i="4" s="1"/>
  <c r="N29" i="4" s="1"/>
  <c r="O29" i="4" s="1"/>
  <c r="P29" i="4" s="1"/>
  <c r="Q29" i="4" s="1"/>
  <c r="R29" i="4" s="1"/>
  <c r="S29" i="4" s="1"/>
  <c r="T29" i="4" s="1"/>
  <c r="F30" i="4"/>
  <c r="G30" i="4" s="1"/>
  <c r="H30" i="4" s="1"/>
  <c r="I30" i="4" s="1"/>
  <c r="J30" i="4" s="1"/>
  <c r="K30" i="4" s="1"/>
  <c r="L30" i="4" s="1"/>
  <c r="M30" i="4" s="1"/>
  <c r="N30" i="4" s="1"/>
  <c r="O30" i="4" s="1"/>
  <c r="P30" i="4" s="1"/>
  <c r="Q30" i="4" s="1"/>
  <c r="R30" i="4" s="1"/>
  <c r="S30" i="4" s="1"/>
  <c r="T30" i="4" s="1"/>
  <c r="F31" i="4"/>
  <c r="G31" i="4" s="1"/>
  <c r="H31" i="4" s="1"/>
  <c r="I31" i="4" s="1"/>
  <c r="J31" i="4" s="1"/>
  <c r="K31" i="4" s="1"/>
  <c r="L31" i="4" s="1"/>
  <c r="M31" i="4" s="1"/>
  <c r="N31" i="4" s="1"/>
  <c r="O31" i="4" s="1"/>
  <c r="P31" i="4" s="1"/>
  <c r="Q31" i="4" s="1"/>
  <c r="R31" i="4" s="1"/>
  <c r="S31" i="4" s="1"/>
  <c r="T31" i="4" s="1"/>
  <c r="F32" i="4"/>
  <c r="F33" i="4"/>
  <c r="G33" i="4" s="1"/>
  <c r="H33" i="4" s="1"/>
  <c r="I33" i="4" s="1"/>
  <c r="J33" i="4" s="1"/>
  <c r="K33" i="4" s="1"/>
  <c r="L33" i="4" s="1"/>
  <c r="M33" i="4" s="1"/>
  <c r="N33" i="4" s="1"/>
  <c r="O33" i="4" s="1"/>
  <c r="P33" i="4" s="1"/>
  <c r="Q33" i="4" s="1"/>
  <c r="R33" i="4" s="1"/>
  <c r="S33" i="4" s="1"/>
  <c r="T33" i="4" s="1"/>
  <c r="F34" i="4"/>
  <c r="G34" i="4" s="1"/>
  <c r="H34" i="4" s="1"/>
  <c r="I34" i="4" s="1"/>
  <c r="J34" i="4" s="1"/>
  <c r="K34" i="4" s="1"/>
  <c r="L34" i="4" s="1"/>
  <c r="M34" i="4" s="1"/>
  <c r="N34" i="4" s="1"/>
  <c r="O34" i="4" s="1"/>
  <c r="P34" i="4" s="1"/>
  <c r="Q34" i="4" s="1"/>
  <c r="R34" i="4" s="1"/>
  <c r="S34" i="4" s="1"/>
  <c r="T34" i="4" s="1"/>
  <c r="E35" i="4"/>
  <c r="E37" i="4" s="1"/>
  <c r="F35" i="4"/>
  <c r="G35" i="4" s="1"/>
  <c r="H35" i="4" s="1"/>
  <c r="I35" i="4" s="1"/>
  <c r="J35" i="4" s="1"/>
  <c r="K35" i="4" s="1"/>
  <c r="L35" i="4" s="1"/>
  <c r="M35" i="4" s="1"/>
  <c r="N35" i="4" s="1"/>
  <c r="O35" i="4" s="1"/>
  <c r="P35" i="4" s="1"/>
  <c r="Q35" i="4" s="1"/>
  <c r="R35" i="4" s="1"/>
  <c r="S35" i="4" s="1"/>
  <c r="T35" i="4" s="1"/>
  <c r="U18" i="4" l="1"/>
  <c r="I16" i="4"/>
  <c r="J16" i="4" s="1"/>
  <c r="K16" i="4" s="1"/>
  <c r="L16" i="4" s="1"/>
  <c r="M16" i="4" s="1"/>
  <c r="N16" i="4" s="1"/>
  <c r="O16" i="4" s="1"/>
  <c r="P16" i="4" s="1"/>
  <c r="Q16" i="4" s="1"/>
  <c r="R16" i="4" s="1"/>
  <c r="S16" i="4" s="1"/>
  <c r="T16" i="4" s="1"/>
  <c r="I12" i="4"/>
  <c r="J12" i="4" s="1"/>
  <c r="K12" i="4" s="1"/>
  <c r="L12" i="4" s="1"/>
  <c r="M12" i="4" s="1"/>
  <c r="N12" i="4" s="1"/>
  <c r="O12" i="4" s="1"/>
  <c r="P12" i="4" s="1"/>
  <c r="Q12" i="4" s="1"/>
  <c r="R12" i="4" s="1"/>
  <c r="S12" i="4" s="1"/>
  <c r="T12" i="4" s="1"/>
  <c r="I8" i="4"/>
  <c r="J8" i="4" s="1"/>
  <c r="K8" i="4" s="1"/>
  <c r="L8" i="4" s="1"/>
  <c r="M8" i="4" s="1"/>
  <c r="N8" i="4" s="1"/>
  <c r="O8" i="4" s="1"/>
  <c r="P8" i="4" s="1"/>
  <c r="Q8" i="4" s="1"/>
  <c r="R8" i="4" s="1"/>
  <c r="S8" i="4" s="1"/>
  <c r="T8" i="4" s="1"/>
  <c r="U30" i="4"/>
  <c r="U26" i="4"/>
  <c r="I15" i="4"/>
  <c r="J15" i="4" s="1"/>
  <c r="K15" i="4" s="1"/>
  <c r="L15" i="4" s="1"/>
  <c r="M15" i="4" s="1"/>
  <c r="N15" i="4" s="1"/>
  <c r="O15" i="4" s="1"/>
  <c r="P15" i="4" s="1"/>
  <c r="Q15" i="4" s="1"/>
  <c r="R15" i="4" s="1"/>
  <c r="S15" i="4" s="1"/>
  <c r="T15" i="4" s="1"/>
  <c r="I11" i="4"/>
  <c r="J11" i="4" s="1"/>
  <c r="K11" i="4" s="1"/>
  <c r="L11" i="4" s="1"/>
  <c r="M11" i="4" s="1"/>
  <c r="N11" i="4" s="1"/>
  <c r="O11" i="4" s="1"/>
  <c r="P11" i="4" s="1"/>
  <c r="Q11" i="4" s="1"/>
  <c r="R11" i="4" s="1"/>
  <c r="S11" i="4" s="1"/>
  <c r="T11" i="4" s="1"/>
  <c r="U11" i="4" s="1"/>
  <c r="I7" i="4"/>
  <c r="J7" i="4" s="1"/>
  <c r="K7" i="4" s="1"/>
  <c r="L7" i="4" s="1"/>
  <c r="M7" i="4" s="1"/>
  <c r="N7" i="4" s="1"/>
  <c r="O7" i="4" s="1"/>
  <c r="P7" i="4" s="1"/>
  <c r="Q7" i="4" s="1"/>
  <c r="R7" i="4" s="1"/>
  <c r="S7" i="4" s="1"/>
  <c r="T7" i="4" s="1"/>
  <c r="F37" i="4"/>
  <c r="U33" i="4"/>
  <c r="U29" i="4"/>
  <c r="U25" i="4"/>
  <c r="G32" i="4"/>
  <c r="H32" i="4" s="1"/>
  <c r="I32" i="4" s="1"/>
  <c r="J32" i="4" s="1"/>
  <c r="K32" i="4" s="1"/>
  <c r="L32" i="4" s="1"/>
  <c r="M32" i="4" s="1"/>
  <c r="N32" i="4" s="1"/>
  <c r="O32" i="4" s="1"/>
  <c r="P32" i="4" s="1"/>
  <c r="Q32" i="4" s="1"/>
  <c r="R32" i="4" s="1"/>
  <c r="S32" i="4" s="1"/>
  <c r="T32" i="4" s="1"/>
  <c r="G24" i="4"/>
  <c r="H24" i="4" s="1"/>
  <c r="I24" i="4" s="1"/>
  <c r="J24" i="4" s="1"/>
  <c r="K24" i="4" s="1"/>
  <c r="L24" i="4" s="1"/>
  <c r="M24" i="4" s="1"/>
  <c r="N24" i="4" s="1"/>
  <c r="O24" i="4" s="1"/>
  <c r="P24" i="4" s="1"/>
  <c r="Q24" i="4" s="1"/>
  <c r="R24" i="4" s="1"/>
  <c r="S24" i="4" s="1"/>
  <c r="T24" i="4" s="1"/>
  <c r="G22" i="4"/>
  <c r="H22" i="4" s="1"/>
  <c r="I22" i="4" s="1"/>
  <c r="J22" i="4" s="1"/>
  <c r="K22" i="4" s="1"/>
  <c r="L22" i="4" s="1"/>
  <c r="M22" i="4" s="1"/>
  <c r="N22" i="4" s="1"/>
  <c r="O22" i="4" s="1"/>
  <c r="P22" i="4" s="1"/>
  <c r="Q22" i="4" s="1"/>
  <c r="R22" i="4" s="1"/>
  <c r="S22" i="4" s="1"/>
  <c r="T22" i="4" s="1"/>
  <c r="G21" i="4"/>
  <c r="H21" i="4" s="1"/>
  <c r="I21" i="4" s="1"/>
  <c r="J21" i="4" s="1"/>
  <c r="K21" i="4" s="1"/>
  <c r="L21" i="4" s="1"/>
  <c r="M21" i="4" s="1"/>
  <c r="N21" i="4" s="1"/>
  <c r="O21" i="4" s="1"/>
  <c r="P21" i="4" s="1"/>
  <c r="Q21" i="4" s="1"/>
  <c r="R21" i="4" s="1"/>
  <c r="S21" i="4" s="1"/>
  <c r="T21" i="4" s="1"/>
  <c r="U19" i="4"/>
  <c r="U17" i="4"/>
  <c r="I14" i="4"/>
  <c r="J14" i="4" s="1"/>
  <c r="K14" i="4" s="1"/>
  <c r="L14" i="4" s="1"/>
  <c r="M14" i="4" s="1"/>
  <c r="N14" i="4" s="1"/>
  <c r="O14" i="4" s="1"/>
  <c r="P14" i="4" s="1"/>
  <c r="Q14" i="4" s="1"/>
  <c r="R14" i="4" s="1"/>
  <c r="S14" i="4" s="1"/>
  <c r="T14" i="4" s="1"/>
  <c r="I10" i="4"/>
  <c r="J10" i="4" s="1"/>
  <c r="K10" i="4" s="1"/>
  <c r="L10" i="4" s="1"/>
  <c r="M10" i="4" s="1"/>
  <c r="N10" i="4" s="1"/>
  <c r="O10" i="4" s="1"/>
  <c r="P10" i="4" s="1"/>
  <c r="Q10" i="4" s="1"/>
  <c r="R10" i="4" s="1"/>
  <c r="S10" i="4" s="1"/>
  <c r="T10" i="4" s="1"/>
  <c r="U10" i="4"/>
  <c r="H6" i="4"/>
  <c r="I6" i="4" s="1"/>
  <c r="J6" i="4" s="1"/>
  <c r="K6" i="4" s="1"/>
  <c r="L6" i="4" s="1"/>
  <c r="M6" i="4" s="1"/>
  <c r="N6" i="4" s="1"/>
  <c r="O6" i="4" s="1"/>
  <c r="P6" i="4" s="1"/>
  <c r="Q6" i="4" s="1"/>
  <c r="R6" i="4" s="1"/>
  <c r="S6" i="4" s="1"/>
  <c r="T6" i="4" s="1"/>
  <c r="U28" i="4"/>
  <c r="H5" i="4"/>
  <c r="I5" i="4" s="1"/>
  <c r="J5" i="4" s="1"/>
  <c r="K5" i="4" s="1"/>
  <c r="L5" i="4" s="1"/>
  <c r="M5" i="4" s="1"/>
  <c r="N5" i="4" s="1"/>
  <c r="O5" i="4" s="1"/>
  <c r="P5" i="4" s="1"/>
  <c r="Q5" i="4" s="1"/>
  <c r="R5" i="4" s="1"/>
  <c r="S5" i="4" s="1"/>
  <c r="T5" i="4" s="1"/>
  <c r="U23" i="4"/>
  <c r="I9" i="4"/>
  <c r="J9" i="4" s="1"/>
  <c r="K9" i="4" s="1"/>
  <c r="L9" i="4" s="1"/>
  <c r="M9" i="4" s="1"/>
  <c r="N9" i="4" s="1"/>
  <c r="O9" i="4" s="1"/>
  <c r="P9" i="4" s="1"/>
  <c r="Q9" i="4" s="1"/>
  <c r="R9" i="4" s="1"/>
  <c r="S9" i="4" s="1"/>
  <c r="T9" i="4" s="1"/>
  <c r="U20" i="4"/>
  <c r="I13" i="4"/>
  <c r="J13" i="4" s="1"/>
  <c r="K13" i="4" s="1"/>
  <c r="L13" i="4" s="1"/>
  <c r="M13" i="4" s="1"/>
  <c r="N13" i="4" s="1"/>
  <c r="O13" i="4" s="1"/>
  <c r="P13" i="4" s="1"/>
  <c r="Q13" i="4" s="1"/>
  <c r="R13" i="4" s="1"/>
  <c r="S13" i="4" s="1"/>
  <c r="T13" i="4" s="1"/>
  <c r="U13" i="4"/>
  <c r="H4" i="4"/>
  <c r="I4" i="4" s="1"/>
  <c r="J4" i="4" s="1"/>
  <c r="K4" i="4" s="1"/>
  <c r="L4" i="4" s="1"/>
  <c r="M4" i="4" s="1"/>
  <c r="N4" i="4" s="1"/>
  <c r="O4" i="4" s="1"/>
  <c r="P4" i="4" s="1"/>
  <c r="Q4" i="4" s="1"/>
  <c r="R4" i="4" s="1"/>
  <c r="S4" i="4" s="1"/>
  <c r="T4" i="4" s="1"/>
  <c r="U31" i="4"/>
  <c r="U27" i="4"/>
  <c r="H3" i="4"/>
  <c r="H130" i="1"/>
  <c r="U12" i="4" l="1"/>
  <c r="U21" i="4"/>
  <c r="U9" i="4"/>
  <c r="U4" i="4"/>
  <c r="U5" i="4"/>
  <c r="G37" i="4"/>
  <c r="U14" i="4"/>
  <c r="U15" i="4"/>
  <c r="U16" i="4"/>
  <c r="U24" i="4"/>
  <c r="U6" i="4"/>
  <c r="U7" i="4"/>
  <c r="U8" i="4"/>
  <c r="U32" i="4"/>
  <c r="I3" i="4"/>
  <c r="H37" i="4"/>
  <c r="U22" i="4"/>
  <c r="I37" i="4" l="1"/>
  <c r="J3" i="4"/>
  <c r="K3" i="4" l="1"/>
  <c r="J37" i="4"/>
  <c r="L3" i="4" l="1"/>
  <c r="K37" i="4"/>
  <c r="L37" i="4" l="1"/>
  <c r="M3" i="4"/>
  <c r="N3" i="4" l="1"/>
  <c r="M37" i="4"/>
  <c r="O3" i="4" l="1"/>
  <c r="N37" i="4"/>
  <c r="P3" i="4" l="1"/>
  <c r="O37" i="4"/>
  <c r="Q3" i="4" l="1"/>
  <c r="P37" i="4"/>
  <c r="Q37" i="4" l="1"/>
  <c r="R3" i="4"/>
  <c r="S3" i="4" l="1"/>
  <c r="R37" i="4"/>
  <c r="T3" i="4" l="1"/>
  <c r="S37" i="4"/>
  <c r="T37" i="4" l="1"/>
  <c r="U3" i="4"/>
  <c r="U37" i="4" s="1"/>
</calcChain>
</file>

<file path=xl/sharedStrings.xml><?xml version="1.0" encoding="utf-8"?>
<sst xmlns="http://schemas.openxmlformats.org/spreadsheetml/2006/main" count="775" uniqueCount="294">
  <si>
    <t xml:space="preserve">Sistema ambiental, de gestión de cambio climático y del riesgo </t>
  </si>
  <si>
    <t>Tipo de proyecto</t>
  </si>
  <si>
    <t>Intervenciones del susbistema del POT</t>
  </si>
  <si>
    <t>CODIGO PROYECTO 2024</t>
  </si>
  <si>
    <t>NOMBRE PROYECTO 2024</t>
  </si>
  <si>
    <t>Tipo recursos</t>
  </si>
  <si>
    <t>Prespuesto Promedio Anual
Millones de pesos</t>
  </si>
  <si>
    <t>Gestión</t>
  </si>
  <si>
    <t>Fortalecer la funcionalidad de la estructura ecológica para un territorio sostenible</t>
  </si>
  <si>
    <t xml:space="preserve"> Implementación del plan de acción de la política de biodiversidad del distrito</t>
  </si>
  <si>
    <t xml:space="preserve">Recursos Ordinarios
</t>
  </si>
  <si>
    <t>Recuperación de corredores ecológicos y conservación de zonas verdes</t>
  </si>
  <si>
    <t>Premio Urban Green UP y Rendimientos Fros
Área metropolitana
Recursos ordinarios</t>
  </si>
  <si>
    <t>Actualización y revisión del sistema de ordenamiento territorial del distrito - Proyecto de seguimiento a POT</t>
  </si>
  <si>
    <t>Recursos ordinarios</t>
  </si>
  <si>
    <t xml:space="preserve"> Actualización cartográfica de la red hídrica</t>
  </si>
  <si>
    <t>Recursos Ordinarios
(Superavit)</t>
  </si>
  <si>
    <t>Mantenimiento y optimización hidráulica de cauces de quebradas</t>
  </si>
  <si>
    <t>Recursos Ordinarios
(Superavit)
Área metropolitana</t>
  </si>
  <si>
    <t>Recuperación de la capacidad de abastecimiento y regulación hídrica de cuencas hidrográficas ley 99</t>
  </si>
  <si>
    <t>Ley 99 de 1993
Recursos Ordinarios</t>
  </si>
  <si>
    <t>Conservación y uso sostenible de los cerros tutelares y ecosistemas estratégicos</t>
  </si>
  <si>
    <t xml:space="preserve">Recursos Ordinarios
Area Metropolitanma 
</t>
  </si>
  <si>
    <t>Restauración y acondicionamiento del cerro las tres cruces</t>
  </si>
  <si>
    <t>Promocionar un modelo de producción y consumo circular del Distrito</t>
  </si>
  <si>
    <t>Desarrollo de estrategias de aprovechamiento y manejo integral de residuos</t>
  </si>
  <si>
    <t>Incentivo al Aprovechamiento y Tratamiento de Residuos Sólidos (IAT)
Recursos orinarios y Superavit</t>
  </si>
  <si>
    <t>Gestión del riesgo del territorio</t>
  </si>
  <si>
    <t xml:space="preserve"> Formulación de los instrumentos de planificación complementaria del pot en el distrito</t>
  </si>
  <si>
    <t>Recursos Ordinarios</t>
  </si>
  <si>
    <t>Implementación de estrategias de conocimiento del riesgo para la protección de la vida y el hábitat</t>
  </si>
  <si>
    <t>Recursos Ordinarios
Ordinarios
Fondo para la gestión del riesgo (ICA y predial)
Area metropolitana
Superavit</t>
  </si>
  <si>
    <t>Fortalecimiento de las capacidades para el manejo de desastres</t>
  </si>
  <si>
    <t>Recursos Ordinarios
Fondo para la gestión del riesgo (ICA y predial
Area metropolitana</t>
  </si>
  <si>
    <t>Construcción obras de estabilización y mitigación en la ciudad</t>
  </si>
  <si>
    <t>Implementación de medidas de reducción de riesgos existentes y emergentes para una ciudad resiliente</t>
  </si>
  <si>
    <t xml:space="preserve">Area metropolitana
Recursos 0rdinarios
Fondo para la gestión del riesgo </t>
  </si>
  <si>
    <t>Fortalecimiento del cuerpo oficial de bomberos</t>
  </si>
  <si>
    <t>Ordinarios
Fondo para la gestión del riesgo (ICA y predial
Area metropolitana
Superavit</t>
  </si>
  <si>
    <t>Espacio público</t>
  </si>
  <si>
    <t>Estructurante</t>
  </si>
  <si>
    <t>Generación de espacio público</t>
  </si>
  <si>
    <t>Construcción de obras de mejoramiento integral sector noroccidental</t>
  </si>
  <si>
    <t>RECURSOS ORDINARIOS - Excedentes ordinarios EPM RECURSOS ORDINARIOS - Excedentes adicionales EPM RECURSOS ORDINARIOS</t>
  </si>
  <si>
    <t>Restauración y acondicionamiento del  cerro las tres cruces</t>
  </si>
  <si>
    <t>Espacios públicos inclusivos y accesibles
Construcción parques del rio norte</t>
  </si>
  <si>
    <t>Construcción Equipamientos Suelos Venta de Derechos adicionales de Construcción y Desarrollo Rend.Financ. Aprov Económico del Espacio Público RF Construcción Equipamentos Participación en Plusvalia RF Suelo Zonas Verdes Zonas Verdes, Recreación y Equipamientos ZONAS VERDES RECRE Y EQUIPAMIENTOS  RECURSOS CREDITO RECURSOS ORDINARIOS RECURSOS ORDINARIOS - Excedentes adicionales EPM</t>
  </si>
  <si>
    <t>Construcción de obras de mejoramiento integral sector iguaná</t>
  </si>
  <si>
    <t>RECURSOS ORDINARIOS - Excedentes adicionales EPM RECURSOS ORDINARIOS</t>
  </si>
  <si>
    <t>Construcción de obras de mejoramiento integral sector centro oriental</t>
  </si>
  <si>
    <t>RECURSOS ORDINARIOS - Excedentes ordinarios EPM RECURSOS ORDINARIOS - Excedentes adicionales EPM</t>
  </si>
  <si>
    <t>Complementario</t>
  </si>
  <si>
    <t>Mantenimiento de espacio público</t>
  </si>
  <si>
    <t>Construcción de obras de mejoramiento integral comuna 13</t>
  </si>
  <si>
    <t>Mejoramiento y construcción de espacios públicos en la ciudad (incluye estudios)</t>
  </si>
  <si>
    <t>RECURSOS ORDINARIOS - Excedentes ordinarios EPM RECURSOS ORDINARIOS - Excedentes adicionales EPM Construcción Equipamientos Suelos Superávit Intervenciones en elementos constitutivos del espacio público Participación en Plusvalia Venta de Derechos adicionales de Construcción y Desarrollo Rend.Financ. Aprov Económico del Espacio Público RF Construcción Equipamentos RF Suelo Zonas Verdes Aprovechamiento Económico del Espacio Público RECURSOS CREDITO RECURSOS ORDINARIOS</t>
  </si>
  <si>
    <t>Desarrollo de obras de mejoramiento en el centro (Incluye estudios)</t>
  </si>
  <si>
    <t>RECURSOS ORDINARIOS - Excedentes ordinarios EPM RECURSOS ORDINARIOS - Excedentes adicionales EPM Excedentes financieros Aeropuerto Olaya Herrera Superávit RECURSOS ORDINARIOS</t>
  </si>
  <si>
    <t>Construcción, mejoramiento y mantenimiento de espacios públicos de encuentro y esparcimiento</t>
  </si>
  <si>
    <t>RECURSOS ORDINARIOS RECURSOS ORDINARIOS - Excedentes adicionales EPM Suelos Intervenciones en elementos constitutivos del espacio público Participación en Plusvalia Rend.Financ. Aprov Económico del Espacio Público Aprovechamiento Económico del Espacio Público AREA METROPOLITANA RECURSOS CREDITO</t>
  </si>
  <si>
    <t>Mejoramiento Espacio publico</t>
  </si>
  <si>
    <t>Mantenimiento del espacio público y soterrado de parques del río</t>
  </si>
  <si>
    <t>RECURSOS ORDINARIOS - Excedentes adicionales EPM Rend.Financ. Aprov Económico del Espacio Público</t>
  </si>
  <si>
    <t>Mantenimiento de espacios públicos en la ciudad</t>
  </si>
  <si>
    <t>RECURSOS ORDINARIOS - Excedentes ordinarios EPM RECURSOS ORDINARIOS - Excedentes adicionales EPM Participación en Plusvalia RECURSOS ORDINARIOS</t>
  </si>
  <si>
    <t>Conservación y mejoramiento del soterrado de parques del rio y el espacio publico asociado</t>
  </si>
  <si>
    <t>Conservación e implementación de la infraestructura verde en el espacio publico de la ciudad</t>
  </si>
  <si>
    <t>RECURSOS ORDINARIOS - Excedentes ordinarios EPM RECURSOS ORDINARIOS - Excedentes adicionales EPM Superávit RECURSOS ORDINARIOS</t>
  </si>
  <si>
    <t>Restitución de espacio público</t>
  </si>
  <si>
    <t>Aplicación de las normas urbanísticas en la gestión territorial</t>
  </si>
  <si>
    <t>Apoyo en la gestión del espacio público desde la convivencia y el aprovechamiento económico</t>
  </si>
  <si>
    <t>Servicios públicos</t>
  </si>
  <si>
    <t>ESTRUCTURANTE</t>
  </si>
  <si>
    <t>Generación de servicios públicos</t>
  </si>
  <si>
    <t xml:space="preserve"> Servicio de alumbrado público e iluminación ornamental</t>
  </si>
  <si>
    <t>RECURSOS ORDINARIOS - Excedentes ordinarios EPM ALUMBRADO PÚBLICO RECURSOS ORDINARIOS</t>
  </si>
  <si>
    <t>COMPLEMENTARIA</t>
  </si>
  <si>
    <t>Ampliación de servicios públicos</t>
  </si>
  <si>
    <t>Inversiones estratégicas en agua potable y aguas residuales</t>
  </si>
  <si>
    <t>Rend Finan SGP Agua potable y Saneamiento básico RECURSOS ORDINARIOS - Excedentes adicionales EPM SGP PROP, AGUA POTABLE Y SANEAMIENTO BASICO LEY 99 DE 1993</t>
  </si>
  <si>
    <t>Desarrollo integral en agua potable y saneamiento basico</t>
  </si>
  <si>
    <t xml:space="preserve"> RECURSOS ORDINARIOS - Excedentes ordinarios EPM RECURSOS ORDINARIOS - Excedentes adicionales EPM Superávit SGP PROP, AGUA POTABLE Y SANEAMIENTO BASICO LEY 99 DE 1993 RECURSOS ORDINARIOS</t>
  </si>
  <si>
    <t xml:space="preserve">  Ampliación-de cobertura del servicio  público de gas domiciliario bajo est</t>
  </si>
  <si>
    <t>Superávit RECURSOS ORDINARIOS - Excedentes ordinarios EPM RECURSOS ORDINARIOS - Excedentes adicionales EPM RECURSOS ORDINARIOS</t>
  </si>
  <si>
    <t>Implementación de subsidios al acueducto, alcantarillado y aseo en los estratos 1,2 y 3</t>
  </si>
  <si>
    <t>Ingresos por contribuciones para servicios de alcantarillado Ingresos por contribuciones para servicios de acueducto RF FSRI FONDO SOLIDARIDAD TASA DE ASEO  SGP PROP, AGUA POTABLE Y SANEAMIENTO BASICO - última doceava RECURSOS ORDINARIOS - Excedentes ordinarios EPM RECURSOS ORDINARIOS - Excedentes adicionales EPM Rend Finan SGP Agua potable y Saneamiento básico SGP PROP, AGUA POTABLE Y SANEAMIENTO BASICO RECURSOS ORDINARIOS</t>
  </si>
  <si>
    <t xml:space="preserve">  Aplicación del auspicio minimo vital de agua potable</t>
  </si>
  <si>
    <t xml:space="preserve">  Ampliación de cobertura de servicios públicos de acueducto y alcantarillado bajo estrategia unidos por el agua distrito de medell</t>
  </si>
  <si>
    <t>SGP PROP, AGUA POTABLE Y SANEAMIENTO BASICO RECURSOS ORDINARIOS - Excedentes ordinarios EPM RECURSOS ORDINARIOS - Excedentes adicionales EPM RECURSOS ORDINARIOS</t>
  </si>
  <si>
    <t>Optimización de servicios públicos</t>
  </si>
  <si>
    <t>230030
 250050</t>
  </si>
  <si>
    <t xml:space="preserve"> 25pp50-construcción e instalación de sistemas sépticos en el corregimiento de san sebastián de palmitas 25pp50</t>
  </si>
  <si>
    <t>RECURSOS ORDINARIOS</t>
  </si>
  <si>
    <t>GESTIÓN</t>
  </si>
  <si>
    <t>Gestión del subsistema de servicios públicos</t>
  </si>
  <si>
    <t xml:space="preserve"> Desarrollo de estrategias pedagógicas para el uso racional de los servicios públicos</t>
  </si>
  <si>
    <t xml:space="preserve"> Desarrollo del plan de gestión integral de residuos sólidos y el servicio de aseo</t>
  </si>
  <si>
    <t>Movilidad</t>
  </si>
  <si>
    <t>Generación de infraestructura pra la movilidad motorizada y no motorizada</t>
  </si>
  <si>
    <t>Mejoramiento de la señalización vial</t>
  </si>
  <si>
    <t>RECURSOS ORDINARIOS - Excedentes adicionales EPM Multas por contravenciones al Código Nacional de Tránsito RECURSOS ORDINARIOS</t>
  </si>
  <si>
    <t>Mejoramiento y construcción de conexiones viales en la ciudad</t>
  </si>
  <si>
    <t xml:space="preserve">RECURSOS ORDINARIOS - Excedentes ordinarios EPM RECURSOS ORDINARIOS - Excedentes adicionales EPM  AREA METROPOLITANA RECURSOS CREDITO RECURSOS ORDINARIOS </t>
  </si>
  <si>
    <t>Construcción y mantenimiento de la infraestructura vial metroplus</t>
  </si>
  <si>
    <t>Construcción, mejoramiento y mantenimiento de vías corregimentales e infraestructura asociada</t>
  </si>
  <si>
    <t>RECURSOS ORDINARIOS - Excedentes adicionales EPM Excedentes financieros Aeropuerto Olaya Herrera Superávit RECURSOS CREDITO RECURSOS ORDINARIOS</t>
  </si>
  <si>
    <t>Construcción, adecuación y mantenimiento de puentes peatonales y vehiculares</t>
  </si>
  <si>
    <t>RECURSOS ORDINARIOS - Excedentes adicionales EPM RECURSOS CREDITO</t>
  </si>
  <si>
    <t>Mejoramiento y construcción de andenes en la ciudad</t>
  </si>
  <si>
    <t>RECURSOS ORDINARIOS - Excedentes ordinarios EPM RECURSOS ORDINARIOS - Excedentes adicionales EPM  RECURSOS CREDITO RECURSOS ORDINARIOS</t>
  </si>
  <si>
    <t>Servicio de apoyo financiero al área metropolitana del valle de aburrá</t>
  </si>
  <si>
    <t xml:space="preserve">IMPUESTO PREDIAL D.E </t>
  </si>
  <si>
    <t>Generación de infraestructura del sistema de transporte publico- colectivo y masivo</t>
  </si>
  <si>
    <t>Construcción corredor vial y de transporte avenida 80 y obras complementarias</t>
  </si>
  <si>
    <t>RECURSOS ORDINARIOS - Excedentes adicionales EPM
RECURSOS CREDITO
RECURSOS ORDINARIOS</t>
  </si>
  <si>
    <t xml:space="preserve">Mantenimiento del sistema de movilidad </t>
  </si>
  <si>
    <t>Construcción y mejoramiento de puentes medellin</t>
  </si>
  <si>
    <t>RECURSOS ORDINARIOS - Excedentes adicionales EPM AREA METROPOLITANA RECURSOS ORDINARIOS</t>
  </si>
  <si>
    <t>Conservación y rehabilitación de la malla vial e infraestructura asociada en la ciudad</t>
  </si>
  <si>
    <t>RECURSOS ORDINARIOS - Excedentes ordinarios EPM RECURSOS ORDINARIOS - Excedentes adicionales EPM  Superávit INDER EMPRESAS PUBLICAS DE MEDELLIN RECURSOS CREDITO RECURSOS ORDINARIOS</t>
  </si>
  <si>
    <t>Construcción, mejoramiento y rehabilitación de vías peatonales</t>
  </si>
  <si>
    <t>EMPRESAS PUBLICAS DE MEDELLIN RECURSOS ORDINARIOS - Excedentes ordinarios EPM RECURSOS ORDINARIOS - Excedentes adicionales EPM  RECURSOS CREDITO RECURSOS ORDINARIOS</t>
  </si>
  <si>
    <t>Mantenimiento de andenes en la ciudad</t>
  </si>
  <si>
    <t>Construccion, mejoramiento y mantenimiento de ciclorutas</t>
  </si>
  <si>
    <t xml:space="preserve"> Mantenimiento y operación del servicio de escaleras eléctricas públicas</t>
  </si>
  <si>
    <t xml:space="preserve">Mejoramiento del sistema de movilidad </t>
  </si>
  <si>
    <t>Rehabilitación y mantenimiento de la malla vial y obras complementarias</t>
  </si>
  <si>
    <t xml:space="preserve">RECURSOS ORDINARIOS - Excedentes ordinarios EPM RECURSOS ORDINARIOS - Excedentes adicionales EPM INDER EMPRESAS PUBLICAS DE MEDELLIN RECURSOS CREDITO </t>
  </si>
  <si>
    <t>Construcción, mejoramiento y rehabilitación de vías rurales</t>
  </si>
  <si>
    <t>RECURSOS CREDITO RECURSOS ORDINARIOS - Excedentes adicionales EPM</t>
  </si>
  <si>
    <t>Andén de la red urbana mejorado</t>
  </si>
  <si>
    <t>Mejoramiento y conservación del sistema lineal teleférico de palmitas</t>
  </si>
  <si>
    <t xml:space="preserve"> Mantenimiento y modernización de la red semafórica</t>
  </si>
  <si>
    <t>Gestión del Sistema transporte y movilidad</t>
  </si>
  <si>
    <t>Fortalecimiento a la operación del sistema de mediana capacidad BRT</t>
  </si>
  <si>
    <t xml:space="preserve"> Superávit RECURSOS ORDINARIOS - Excedentes ordinarios EPM RECURSOS ORDINARIOS - Excedentes adicionales EPM Excedentes financieros Aeropuerto Olaya Herrera Transferencia Aeropuerto Olaya Herrera concesión Multas por contravenciones al Código Nacional de Tránsito RECURSOS ORDINARIOS</t>
  </si>
  <si>
    <t>Fortalecimiento del servicio de transporte público</t>
  </si>
  <si>
    <t>RECURSOS ORDINARIOS - Excedentes adicionales EPM  RECURSOS ORDINARIOS</t>
  </si>
  <si>
    <t xml:space="preserve">  Implementación de estrategias para la promoción de la movilidad activa y sostenible</t>
  </si>
  <si>
    <t>Multas por contravenciones al Código Nacional de Tránsito RECURSOS ORDINARIOS</t>
  </si>
  <si>
    <t xml:space="preserve"> Formulación y adopción del plan integral de movilidad sostenible y su infraestructura vial asociada al distrito</t>
  </si>
  <si>
    <t>Habitacional</t>
  </si>
  <si>
    <t>Proyectos Estructurantes Detonantes</t>
  </si>
  <si>
    <t>Generación de Vivienda</t>
  </si>
  <si>
    <t>ADQUISICIÓN DE VIVIENDA POR UN HÁBITAT SOSTENIBLE CON ENFOQUE DIFERENCIAL</t>
  </si>
  <si>
    <t>APOYO A LA AUTOCONSTRUCCIÓN E INICIATIVAS DE VIVIENDA COMUNITARIA</t>
  </si>
  <si>
    <t>APLICACIÓN DE SUBSIDIOS Y CONSTRUCCIÓN DE VIVIENDA NUEVA PARA POBLACIÓN DE DEMANDA LIBRE</t>
  </si>
  <si>
    <t>Proyectos de Actuación integral</t>
  </si>
  <si>
    <t>Mejoramiento integral de barrios</t>
  </si>
  <si>
    <t>MEJORAMIENTO INTEGRAL DE BARRIOS</t>
  </si>
  <si>
    <t>Proyectos recurrentes (Complementarios)</t>
  </si>
  <si>
    <t>Mejoramiento de vivienda</t>
  </si>
  <si>
    <t>200404</t>
  </si>
  <si>
    <t>MEJORAMIENTO DE VIVIENDA POR UN HÁBITAT SOSTENIBLE</t>
  </si>
  <si>
    <t>Legalizacion de viviendas</t>
  </si>
  <si>
    <t>200407</t>
  </si>
  <si>
    <t>TITULACIÓN Y REGULARIZACIÓN DE BIENES FISCALES EN LA CIUDAD</t>
  </si>
  <si>
    <t>200406</t>
  </si>
  <si>
    <t>SERVICIO DE RECONOCIMIENTO DE EDIFICACIONES DE VIVIENDA DE INTERÉS SOCIAL Y PRIORITARIO</t>
  </si>
  <si>
    <t>Proyecto de gestión complementaria</t>
  </si>
  <si>
    <t>Fortalecimiento de la gestión del subsistema habitacional</t>
  </si>
  <si>
    <t>Fortalecimiento del sistema distrital habitacional con visión urbano-regional</t>
  </si>
  <si>
    <t>Instrumentos deplanificación complementaria</t>
  </si>
  <si>
    <t>Estratégico</t>
  </si>
  <si>
    <t>Formulación y adopción de instrumentos de segundo nivel</t>
  </si>
  <si>
    <t>Formulación de los instrumentos de planificación complementaria del pot en el distrito</t>
  </si>
  <si>
    <t>Instrumentos de financiación e intervención del suelo</t>
  </si>
  <si>
    <t>Recurrente</t>
  </si>
  <si>
    <t>Formulación y adopción de instrumentos de financiación e intervención del suelo</t>
  </si>
  <si>
    <t>Implementación de instrumentos de financiación e intervención del suelo del pot en el distrito</t>
  </si>
  <si>
    <t>RECURSOS ORDINARIOS - Excedentes adicionales EPM LEY 99 DE 1993 RECURSOS ORDINARIOS</t>
  </si>
  <si>
    <t>PPPMAEP</t>
  </si>
  <si>
    <t>Apropiacion  institucional y social para la implementación de la  politica publica de protección a moradores en el desarrollo del territorio</t>
  </si>
  <si>
    <t>Asistencia tecnica para la apropiación de la política pública de protección a moradores y actividades económicas y productivas</t>
  </si>
  <si>
    <t>Centralidades</t>
  </si>
  <si>
    <t>Consolidacion de centralidades</t>
  </si>
  <si>
    <t>Generación de centralidades</t>
  </si>
  <si>
    <t>Según costeo de la EDU</t>
  </si>
  <si>
    <t>Gestión para la concreción de centralidades</t>
  </si>
  <si>
    <t>Sesuimiento, Evaluación Actualización y revisión del sistema de ordenamiento territorial del distrito</t>
  </si>
  <si>
    <t>Equipamientos</t>
  </si>
  <si>
    <t>Construcción ,mejoramiento y mantenimiento de la infraestructura educativa de la ciudad medellín</t>
  </si>
  <si>
    <t>Construcción Equipamientos Superávit RF Construcción Equipamentos RECURSOS ORDINARIOS - Excedentes ordinarios EPM Retiro por devolución de excedentes del FONPET - Educación REGALIAS DIRECTAS DONACIÓN CARREFUR CALIDAD DE LA EDUCACION  S.G.P RECURSOS CREDITO RECURSOS ORDINARIOS</t>
  </si>
  <si>
    <t>Construcción de espacios para el arte y la cultura</t>
  </si>
  <si>
    <t>RECURSOS ORDINARIOS - Excedentes adicionales EPM RF Construcción Equipamentos Construcción EQUIPAMIENTOS RECURSOS ORDINARIOS</t>
  </si>
  <si>
    <t>Fortalecimiento administrativo y de la infraestructura física para la atención de la primera infancia</t>
  </si>
  <si>
    <t>RECURSOS ORDINARIOS - Excedentes ordinarios EPM Construcción Equipamientos RF Construcción Equipamentos SGP PROP.GENERAL OTROS SECTORESRECURSOS CREDITORECURSOS ORDINARIOS</t>
  </si>
  <si>
    <t>Reposición - unidad hospitalaria buenos aires etapa ii fase ii</t>
  </si>
  <si>
    <t>RECURSOS ORDINARIOS
RECURSOS ORDINARIOS - Excedentes adicionales EPM
RECURSOS ORDINARIOS - Excedentes ordinarios EPM</t>
  </si>
  <si>
    <t xml:space="preserve"> Fortalecimiento de la red pública para el acceso a los servicios de salud</t>
  </si>
  <si>
    <t>Construcción y operación de la cárcel metropolitana para sindicados</t>
  </si>
  <si>
    <t>Ampliación y mantenimiento de infraestructura física para la seguridad, convivencia y justicia</t>
  </si>
  <si>
    <t>Rend. Financ. Cont.Especial contratos OP CONTRIBUCIONES ESPECIAL DE SEG RECURSOS ORDINARIOS - Excedentes ordinarios EPM Estampilla para la Justicia Familiar Superávit RECURSOS CREDITO RECURSOS ORDINARIOS</t>
  </si>
  <si>
    <t>Generación y mejoramiento de escenarios deportivos</t>
  </si>
  <si>
    <t>SGP PROP.GRAL DEPORTE  Y RECREACION - última doceava RECURSOS ORDINARIOS - Excedentes ordinarios EPM RECURSOS ORDINARIOS - Excedentes adicionales EPM TASA PRODEPORTE Y RECREACIÓN Superávit SGP PROP.GRAL DEPORTE  Y RECREACION RECURSOS CREDITO RECURSOS ORDINARIOS</t>
  </si>
  <si>
    <t>Servicio y gestión de inmuebles en comodato y arrendamiento</t>
  </si>
  <si>
    <t>Mantenimiento y adecuación de establecimientos educativos oficiales</t>
  </si>
  <si>
    <t>RECURSOS ORDINARIOS - Excedentes ordinarios EPM Retiro por devolución de excedentes del FONPET - Educación REGALIAS DIRECTAS CALIDAD DE LA EDUCACION  S.G.P</t>
  </si>
  <si>
    <t>Mantenimiento de la infraestructura de espacios de participación en el territorio</t>
  </si>
  <si>
    <t>Fortalecimiento de las artes escénicas y la infraestructura cultural</t>
  </si>
  <si>
    <t xml:space="preserve">RF Contribución Artes Escénicas  Contribución Artes Escénicas </t>
  </si>
  <si>
    <t>Rehabilitación e intervención parque biblioteca zona nororiental</t>
  </si>
  <si>
    <t xml:space="preserve">RECURSOS ORDINARIOS RECURSOS ORDINARIOS - Excedentes adicionales EPM Construcción Equipamientos RF Construcción Equipamentos RECURSOS CREDITO </t>
  </si>
  <si>
    <t>Fortalecimiento de la infraestructura turística del distrito</t>
  </si>
  <si>
    <t xml:space="preserve"> Mejoramiento de sedes de la biblioteca pública piloto</t>
  </si>
  <si>
    <t>Mejoramiento y desarrollo de la infraestructura física i.u. colmayor</t>
  </si>
  <si>
    <t>Fortalecimiento de la infraestructura física para educar, fundamentada en el desarrollo sostenible</t>
  </si>
  <si>
    <t>Millones de $</t>
  </si>
  <si>
    <t>Etiquetas de fila</t>
  </si>
  <si>
    <t>Suma de Presupuesto anual</t>
  </si>
  <si>
    <t>Total general</t>
  </si>
  <si>
    <t>Tema</t>
  </si>
  <si>
    <t>Tipo proyecto</t>
  </si>
  <si>
    <t>Fuente de recursos</t>
  </si>
  <si>
    <t>Gestión ambiental, cambio climático y del riesgo</t>
  </si>
  <si>
    <t>Fortalecer la funcionalidad de la estructura ecológica para un territorio sostenible - Red de connectividad ecológica</t>
  </si>
  <si>
    <t>Fortalecer la funcionalidad de la estructura ecológica para un territorio sostenible - Hídrica</t>
  </si>
  <si>
    <t>Ley 99 de 1993
Recursos Ordinarios
Área metropolitana</t>
  </si>
  <si>
    <t>Fortalecer la funcionalidad de la estructura ecológica para un territorio sostenible - Orográfica</t>
  </si>
  <si>
    <t>Recursos Ordinarios
Área Metropolitana</t>
  </si>
  <si>
    <t>Modelo de producción y consumo circular del Distrito</t>
  </si>
  <si>
    <t>Incentivo al Aprovechamiento y Tratamiento de Residuos Sólidos (IAT)
Recursos ordinarios
Superavit</t>
  </si>
  <si>
    <t>Recursos Ordinarios
Fondo para la gestión del riesgo (ICA y predial)
Área metropolitana
Superavit</t>
  </si>
  <si>
    <t>Espacio Público</t>
  </si>
  <si>
    <t>Construcción Equipamientos Suelos
Venta de Derechos adicionales de Construcción y Desarrollo 
RF Construcción Equipamentos 
Participación  
RF Suelo Zonas Verdes Zonas Verdes, Recreación y Equipamientos 
Cesiones Urbanisticas
RECURSOS CREDITO 
RECURSOS ORDINARIOS 
Excedentes adicionales EPM</t>
  </si>
  <si>
    <t xml:space="preserve">RECURSOS ORDINARIOS - 
Excedentes ordinarios EPM  
Superávit Intervenciones en elementos constitutivos del espacio público 
Participación en Plusvalia 
Venta de Derechos adicionales de Construcción y Desarrollo 
Rend.Financ. Aprov Económico del Espacio Público 
RF Construcción Equipamentos 
RF Suelo Zonas Verdes 
Aprovechamiento Económico del Espacio Público 
RECURSOS CREDITO </t>
  </si>
  <si>
    <t>Mejoramiento espacio público</t>
  </si>
  <si>
    <t>RECURSOS ORDINARIOS 
Excedentes adicionales EPM 
Suelos Intervenciones en elementos constitutivos del espacio público 
Participación en Plusvalia 
Rend.Financ. Aprov Económico del Espacio Público Aprovechamiento Económico del Espacio Público AREA METROPOLITANA 
RECURSOS CREDITO
Superavit
Aprov Económico del Espacio Públic</t>
  </si>
  <si>
    <t>RECURSOS ORDINARIOS
Excedentes ordinarios EPM
Superavit</t>
  </si>
  <si>
    <t>Generación de servicios públicos - Alumbrado público</t>
  </si>
  <si>
    <t xml:space="preserve">RECURSOS ORDINARIOS 
Excedentes ordinarios EPM 
ALUMBRADO PÚBLICO </t>
  </si>
  <si>
    <t xml:space="preserve">Ingresos por contribuciones para servicios de alcantarillado 
Ingresos por contribuciones para servicios de acueducto 
RF FSRI FONDO SOLIDARIDAD TASA DE ASEO  
SGP PROP, AGUA POTABLE Y SANEAMIENTO BASICO - última doceava 
RECURSOS ORDINARIOS - Excedentes ordinarios EPM RECURSOS ORDINARIOS - Excedentes adicionales EPM Rend Finan 
RECURSOS ORDINARIOS
RECURSOS ORDINARIOS - Excedentes ordinarios EPM ALUMBRADO PÚBLICO </t>
  </si>
  <si>
    <t>RECURSOS ORDINARIOS - Excedentes ordinarios 
EPM ALUMBRADO PÚBLICO RECURSOS ORDINARIOS</t>
  </si>
  <si>
    <t>RECURSOS ORDINARIOS - Excedentes ordinarios EPM 
RECURSOS ORDINARIOS - Excedentes adicionales EPM 
RECURSOS ORDINARIOS</t>
  </si>
  <si>
    <t xml:space="preserve">RECURSOS ORDINARIOS - Excedentes adicionales EPM 
Multas por contravenciones al Código Nacional de Tránsito 
RECURSOS ORDINARIOS - Excedentes ordinarios EPM
AREA METROPOLITANA 
RECURSOS CREDITO RECURSOS ORDINARIOS 
Excedentes financieros Aeropuerto Olaya Herrera Superávit 
IMPUESTO PREDIAL D.E </t>
  </si>
  <si>
    <t>Generación de infraestructura del sistema de transporte público- colectivo y masivo</t>
  </si>
  <si>
    <t xml:space="preserve">RECURSOS ORDINARIOS - Excedentes adicionales  EPM 
RECURSOS ORDINARIOS - Excedentes ordinarios EPM
RECURSOS CREDITO RECURSOS ORDINARIOS 
IMPUESTO PREDIAL D.E </t>
  </si>
  <si>
    <t>RECURSOS ORDINARIOS - Excedentes ordinarios EPM RECURSOS ORDINARIOS - Excedentes adicionales EPM  Superávit INDER 
EMPRESAS PUBLICAS DE MEDELLIN 
RECURSOS CREDITO RECURSOS ORDINARIOS
Excedentes financieros Aeropuerto Olaya Herrera</t>
  </si>
  <si>
    <t>EMPRESAS PUBLICAS DE MEDELLIN RECURSOS ORDINARIOS - Excedentes ordinarios 
EPM RECURSOS ORDINARIOS - Excedentes adicionales EPM  RECURSOS CREDITO RECURSOS ORDINARIOS
RECURSOS ORDINARIOS - Excedentes adicionales EPM  
AREA METROPOLITANA</t>
  </si>
  <si>
    <t>Superávit 
RECURSOS ORDINARIOS - Excedentes ordinarios 
EPM RECURSOS ORDINARIOS - Excedentes adicionales EPM 
Excedentes financieros Aeropuerto Olaya Herrera 
Transferencia Aeropuerto Olaya Herrera concesión 
Multas por contravenciones al Código Nacional de Tránsito 
RECURSOS ORDINARIOS</t>
  </si>
  <si>
    <t>RECURSOS ORDINARIOS
RECURSOS ORDINARIOS - Excedentes adicionales EPM
RECURSOS ORDINARIOS - Excedentes ordinarios EPM</t>
  </si>
  <si>
    <t>RECURSOS ORDINARIOS
RECURSOS ORDINARIOS - Excedentes adicionales EPM
RECURSOS ORDINARIOS - Excedentes ordinarios EPM
Superávit</t>
  </si>
  <si>
    <t>RECURSOS ORDINARIOS
RECURSOS ORDINARIOS - Excedentes adicionales EPM</t>
  </si>
  <si>
    <t>Sistema de equidad territorial</t>
  </si>
  <si>
    <t>Instrumentos de planificación complementaria</t>
  </si>
  <si>
    <t>RECURSOS ORDINARIOS - Excedentes adicionales EPM RECURSOS ORDINARIOS - Excedentes ordinarios EPM 
Recursos Ordinarios</t>
  </si>
  <si>
    <t>Generación de equipamientos</t>
  </si>
  <si>
    <t>Construcción Equipamientos 
Superávit 
RF Construcción Equipamentos 
RECURSOS ORDINARIOS - Excedentes ordinarios EPM 
Retiro por devolución de excedentes del FONPET - Educación
REGALIAS DIRECTAS DONACIÓN CARREFUR CALIDAD DE LA EDUCACION  
S.G.P RECURSOS 
SGP PROP.GENERAL OTROS SECTOR
RECURSOS CREDITORECURSOS ORDINARIOS
AREA METROPOLITANA 
Rend. Financ. Cont.Especial contratos OP CONTRIBUCIONES ESPECIAL DE SEG
Estampilla para la Justicia Familiar
SGP PROP.GRAL DEPORTE  Y RECREACION - última doceava 
TASA PRODEPORTE Y RECREACIÓN</t>
  </si>
  <si>
    <t>Mejoramiento y mantenimiento de equipamiento</t>
  </si>
  <si>
    <t>RECURSOS ORDINARIOS
RECURSOS ORDINARIOS - Excedentes adicionales EPM
RECURSOS ORDINARIOS - Excedentes ordinarios EPM
CALIDAD DE LA EDUCACION  S.G.P
REGALIAS DIRECTAS
Retiro por devolución de excedentes del FONPET - Educación
DONACIÓN CARREFUR
RF Construcción Equipamentos
Superávit
Contribución Artes Escénicas 
SGP PROP.GENERAL OTROS SECTORES
RECURSOS CREDITO
Construcción equipamientos
RF Construcción equipamientos
SGP PROP.GRAL DEPORTE  Y RECREACION
TASA PRODEPORTE Y RECREACIÓN
SGP PROP.GRAL DEPORTE  Y RECREACION - última doceava</t>
  </si>
  <si>
    <t>Patrimonio</t>
  </si>
  <si>
    <t>Gestión del patrimonio cultural material inmueble</t>
  </si>
  <si>
    <t>Preservación y conservación del patrimonio cultural material inmueble</t>
  </si>
  <si>
    <t>RECURSOS ORDINARIOS
RECURSOS ORDINARIOS - Excedentes adicionales EPM
Intervenciones en elementos constitutivos del espacio público
Venta de Derechos adicionales de Construcción y Desarrollo</t>
  </si>
  <si>
    <t>Monitoreo y evaluación del POT</t>
  </si>
  <si>
    <t>RECURSOS ORDINARIOS
SGR-Fondo de Compensación Regional
Rendimientos Financ. Sistema General de Regalías
Premio Lee Kuan Yew (Nobel de Ciudades)
RECURSOS ORDINARIOS - Excedentes adicionales EPM
RECURSOS ORDINARIOS - Excedentes ordinarios EPM</t>
  </si>
  <si>
    <t>Total</t>
  </si>
  <si>
    <t>orden</t>
  </si>
  <si>
    <t>r</t>
  </si>
  <si>
    <t>ASIGNACIÓN PRESUPUESTAL TOTAL</t>
  </si>
  <si>
    <t xml:space="preserve">Acción Integral </t>
  </si>
  <si>
    <t>Consolidación de espacio público</t>
  </si>
  <si>
    <t>Preservación de espacio público</t>
  </si>
  <si>
    <t>Reubicación de equipamientos</t>
  </si>
  <si>
    <t xml:space="preserve">Preservación de la infraestructura de equipamientos </t>
  </si>
  <si>
    <t xml:space="preserve">Consolidación de la infraestructura de equipamientos </t>
  </si>
  <si>
    <t>Generación de infraestruutura de servicios públicos</t>
  </si>
  <si>
    <t>Generación de infraestrcutura de servicios públicos</t>
  </si>
  <si>
    <t>Ampliación de infraestrcutura de servicios públicos</t>
  </si>
  <si>
    <t>Optimización de infraestrcutura de servicios públicos</t>
  </si>
  <si>
    <t>Fortalecimiento de la Gestión del Patrimonio Cultural Inmueble</t>
  </si>
  <si>
    <t>Generación de infraestructura para la movilidad motorizada y no motorizada</t>
  </si>
  <si>
    <t>Mejoramiento integral</t>
  </si>
  <si>
    <t>Legalización de vivienda</t>
  </si>
  <si>
    <t>Fortalecimiento institucional</t>
  </si>
  <si>
    <t>Gestión de los usos del suelo</t>
  </si>
  <si>
    <t>Consolidacion de las Zonas de tratamiento especial (ZTE) a nivel distrital</t>
  </si>
  <si>
    <t>Fortalecimiento de la funcionalidad de la estructura ecológica para un territorio sostenible</t>
  </si>
  <si>
    <t>Promoción del modelo de construcción, producción y consumo circular del Distrito</t>
  </si>
  <si>
    <t>Fortalecimiento de la ciudad saludable</t>
  </si>
  <si>
    <t>Contribución a la seguridad territorial 
desde la gestión del riesgo</t>
  </si>
  <si>
    <t xml:space="preserve">Consolidación de la planificación complementaría distrital </t>
  </si>
  <si>
    <t>Gestión de la equidad territorial y financiación del POT</t>
  </si>
  <si>
    <t>Gestión del conocimiento y de la infomación para el seguimiento del POT</t>
  </si>
  <si>
    <t>Gestión para la protección del patrimonio cultural del Distrito</t>
  </si>
  <si>
    <t>Conservación, preservación y restauración del patrimonio cultural</t>
  </si>
  <si>
    <t>Preservación (Mantenimiento) de espacio público</t>
  </si>
  <si>
    <t>Consolidación (Mejoramiento) espacio público</t>
  </si>
  <si>
    <t>Gestión del riesgo del territorio
(Contribución a la seguridad territorial 
desde la gestión del riesgo)</t>
  </si>
  <si>
    <t>SGP SALUD PÚBLICA - GESTIÓN DE LA SALUD PÚBLICA
Recursos Ordinarios</t>
  </si>
  <si>
    <t>Presupuesto anual promedio (Millones de $)</t>
  </si>
  <si>
    <t>Formulación y seguimiento a la normatividad de lineamientos del uso del suelo</t>
  </si>
  <si>
    <t>Gestión de información y del conocimiento</t>
  </si>
  <si>
    <t>Usos del suelo, Tratamientos, Aprovechamientos y obligaciones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</si>
</sst>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24">
    <font>
      <sz val="11"/>
      <color theme="1"/>
      <name val="Calibri"/>
      <family val="2"/>
      <scheme val="minor"/>
    </font>
    <font>
      <sz val="11"/>
      <color theme="1"/>
      <name val="Calibri"/>
      <family val="2"/>
      <scheme val="minor"/>
    </font>
    <font>
      <sz val="16"/>
      <color theme="1"/>
      <name val="Calibri"/>
      <family val="2"/>
      <scheme val="minor"/>
    </font>
    <font>
      <sz val="16"/>
      <color theme="1"/>
      <name val="Arial"/>
      <family val="2"/>
    </font>
    <font>
      <sz val="16"/>
      <name val="Calibri"/>
      <family val="2"/>
      <scheme val="minor"/>
    </font>
    <font>
      <b/>
      <sz val="16"/>
      <color theme="0"/>
      <name val="Arial"/>
      <family val="2"/>
    </font>
    <font>
      <sz val="18"/>
      <color theme="1"/>
      <name val="Calibri"/>
      <family val="2"/>
      <scheme val="minor"/>
    </font>
    <font>
      <sz val="16"/>
      <color theme="0"/>
      <name val="Calibri"/>
      <family val="2"/>
      <scheme val="minor"/>
    </font>
    <font>
      <sz val="16"/>
      <color rgb="FFFF0000"/>
      <name val="Calibri"/>
      <family val="2"/>
      <scheme val="minor"/>
    </font>
    <font>
      <b/>
      <sz val="16"/>
      <color theme="0"/>
      <name val="Calibri"/>
      <family val="2"/>
      <scheme val="minor"/>
    </font>
    <font>
      <b/>
      <sz val="16"/>
      <name val="Arial"/>
      <family val="2"/>
    </font>
    <font>
      <sz val="12"/>
      <color theme="1"/>
      <name val="Calibri"/>
      <family val="2"/>
      <scheme val="minor"/>
    </font>
    <font>
      <sz val="12"/>
      <color rgb="FFFF0000"/>
      <name val="Calibri"/>
      <family val="2"/>
      <scheme val="minor"/>
    </font>
    <font>
      <sz val="10"/>
      <name val="Arial"/>
      <family val="2"/>
    </font>
    <font>
      <sz val="20"/>
      <color theme="1"/>
      <name val="Calibri"/>
      <family val="2"/>
      <scheme val="minor"/>
    </font>
    <font>
      <sz val="9"/>
      <name val="Calibri"/>
      <family val="2"/>
      <scheme val="minor"/>
    </font>
    <font>
      <b/>
      <sz val="11"/>
      <color theme="1"/>
      <name val="Calibri"/>
      <family val="2"/>
      <scheme val="minor"/>
    </font>
    <font>
      <b/>
      <sz val="12"/>
      <color theme="1"/>
      <name val="Calibri"/>
      <family val="2"/>
      <scheme val="minor"/>
    </font>
    <font>
      <sz val="12"/>
      <color rgb="FF000000"/>
      <name val="Aptos Narrow"/>
      <family val="2"/>
    </font>
    <font>
      <sz val="12"/>
      <color rgb="FF000000"/>
      <name val="Calibri"/>
      <family val="2"/>
      <scheme val="minor"/>
    </font>
    <font>
      <sz val="11"/>
      <name val="Calibri"/>
      <family val="2"/>
      <scheme val="minor"/>
    </font>
    <font>
      <sz val="12"/>
      <name val="Calibri"/>
      <family val="2"/>
      <scheme val="minor"/>
    </font>
    <font>
      <b/>
      <sz val="11"/>
      <name val="Calibri"/>
      <family val="2"/>
      <scheme val="minor"/>
    </font>
    <font>
      <b/>
      <sz val="12"/>
      <name val="Calibri"/>
      <family val="2"/>
      <scheme val="minor"/>
    </font>
  </fonts>
  <fills count="22">
    <fill>
      <patternFill patternType="none"/>
    </fill>
    <fill>
      <patternFill patternType="gray125"/>
    </fill>
    <fill>
      <patternFill patternType="solid">
        <fgColor theme="7" tint="0.39997558519241921"/>
        <bgColor indexed="64"/>
      </patternFill>
    </fill>
    <fill>
      <patternFill patternType="solid">
        <fgColor rgb="FF99FFCC"/>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C8408E"/>
        <bgColor indexed="64"/>
      </patternFill>
    </fill>
    <fill>
      <patternFill patternType="solid">
        <fgColor rgb="FF37C9DD"/>
        <bgColor indexed="64"/>
      </patternFill>
    </fill>
    <fill>
      <patternFill patternType="solid">
        <fgColor rgb="FF66FFCC"/>
        <bgColor indexed="64"/>
      </patternFill>
    </fill>
    <fill>
      <patternFill patternType="solid">
        <fgColor theme="6" tint="0.59999389629810485"/>
        <bgColor indexed="64"/>
      </patternFill>
    </fill>
    <fill>
      <patternFill patternType="solid">
        <fgColor theme="9"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9" tint="0.59999389629810485"/>
        <bgColor indexed="64"/>
      </patternFill>
    </fill>
    <fill>
      <patternFill patternType="solid">
        <fgColor rgb="FF66FF99"/>
        <bgColor indexed="64"/>
      </patternFill>
    </fill>
    <fill>
      <patternFill patternType="solid">
        <fgColor theme="4" tint="0.59999389629810485"/>
        <bgColor indexed="64"/>
      </patternFill>
    </fill>
    <fill>
      <patternFill patternType="solid">
        <fgColor rgb="FFFFC000"/>
        <bgColor indexed="64"/>
      </patternFill>
    </fill>
    <fill>
      <patternFill patternType="solid">
        <fgColor rgb="FF00B0F0"/>
        <bgColor indexed="64"/>
      </patternFill>
    </fill>
    <fill>
      <patternFill patternType="solid">
        <fgColor theme="0"/>
        <bgColor indexed="64"/>
      </patternFill>
    </fill>
    <fill>
      <patternFill patternType="solid">
        <fgColor theme="9" tint="0.79998168889431442"/>
        <bgColor indexed="64"/>
      </patternFill>
    </fill>
    <fill>
      <patternFill patternType="solid">
        <fgColor them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13" fillId="0" borderId="0"/>
  </cellStyleXfs>
  <cellXfs count="192">
    <xf numFmtId="0" fontId="0" fillId="0" borderId="0" xfId="0"/>
    <xf numFmtId="0" fontId="2" fillId="0" borderId="0" xfId="0" applyFont="1" applyAlignment="1">
      <alignment horizontal="center" vertical="center" wrapText="1"/>
    </xf>
    <xf numFmtId="0" fontId="2" fillId="2"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1" fontId="5" fillId="11" borderId="1" xfId="1" applyNumberFormat="1" applyFont="1" applyFill="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2" fillId="10" borderId="10" xfId="0" applyFont="1" applyFill="1" applyBorder="1" applyAlignment="1">
      <alignment horizontal="center" vertical="center" wrapText="1"/>
    </xf>
    <xf numFmtId="0" fontId="4" fillId="0" borderId="16" xfId="0" applyFont="1" applyBorder="1" applyAlignment="1">
      <alignment horizontal="center" vertical="center" wrapText="1"/>
    </xf>
    <xf numFmtId="0" fontId="2" fillId="0" borderId="9" xfId="0" applyFont="1" applyBorder="1" applyAlignment="1">
      <alignment horizontal="center" vertical="center" wrapText="1"/>
    </xf>
    <xf numFmtId="0" fontId="2" fillId="12" borderId="9" xfId="0" applyFont="1" applyFill="1" applyBorder="1" applyAlignment="1">
      <alignment horizontal="center" vertical="center" wrapText="1"/>
    </xf>
    <xf numFmtId="0" fontId="2" fillId="12"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7" fillId="13" borderId="1" xfId="0" applyFont="1" applyFill="1" applyBorder="1" applyAlignment="1">
      <alignment horizontal="center" vertical="center" wrapText="1"/>
    </xf>
    <xf numFmtId="3" fontId="2" fillId="5" borderId="2" xfId="0" applyNumberFormat="1" applyFont="1" applyFill="1" applyBorder="1" applyAlignment="1">
      <alignment horizontal="center" vertical="center" wrapText="1"/>
    </xf>
    <xf numFmtId="3" fontId="2" fillId="5" borderId="2" xfId="0" applyNumberFormat="1" applyFont="1" applyFill="1" applyBorder="1" applyAlignment="1">
      <alignment vertical="center" wrapText="1"/>
    </xf>
    <xf numFmtId="0" fontId="2" fillId="5"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2" fillId="14" borderId="1" xfId="0" applyFont="1" applyFill="1" applyBorder="1" applyAlignment="1">
      <alignment horizontal="center" vertical="center" wrapText="1"/>
    </xf>
    <xf numFmtId="0" fontId="2" fillId="14" borderId="7" xfId="0" applyFont="1" applyFill="1" applyBorder="1" applyAlignment="1">
      <alignment horizontal="center" vertical="center" wrapText="1"/>
    </xf>
    <xf numFmtId="0" fontId="2" fillId="16" borderId="1" xfId="0" applyFont="1" applyFill="1" applyBorder="1" applyAlignment="1">
      <alignment horizontal="center" vertical="center" wrapText="1"/>
    </xf>
    <xf numFmtId="0" fontId="9" fillId="17" borderId="1" xfId="0" applyFont="1" applyFill="1" applyBorder="1" applyAlignment="1">
      <alignment horizontal="center" vertical="center" wrapText="1"/>
    </xf>
    <xf numFmtId="1" fontId="10" fillId="17" borderId="1" xfId="1" applyNumberFormat="1" applyFont="1" applyFill="1" applyBorder="1" applyAlignment="1">
      <alignment horizontal="center" vertical="center" wrapText="1"/>
    </xf>
    <xf numFmtId="3" fontId="2" fillId="9" borderId="7"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0" fontId="2" fillId="17" borderId="1" xfId="0" applyFont="1" applyFill="1" applyBorder="1" applyAlignment="1">
      <alignment vertical="center" wrapText="1"/>
    </xf>
    <xf numFmtId="0" fontId="2" fillId="0" borderId="3" xfId="0" applyFont="1" applyBorder="1" applyAlignment="1">
      <alignment horizontal="center" vertical="center" wrapText="1"/>
    </xf>
    <xf numFmtId="0" fontId="2" fillId="4" borderId="2" xfId="0" applyFont="1" applyFill="1" applyBorder="1" applyAlignment="1">
      <alignment vertical="center" wrapText="1"/>
    </xf>
    <xf numFmtId="3" fontId="0" fillId="0" borderId="0" xfId="0" applyNumberFormat="1"/>
    <xf numFmtId="0" fontId="11" fillId="9" borderId="7" xfId="0" applyFont="1" applyFill="1" applyBorder="1" applyAlignment="1">
      <alignment horizontal="center" vertical="center" wrapText="1"/>
    </xf>
    <xf numFmtId="0" fontId="11" fillId="9" borderId="1" xfId="0" applyFont="1" applyFill="1" applyBorder="1" applyAlignment="1">
      <alignment horizontal="center" vertical="center" wrapText="1"/>
    </xf>
    <xf numFmtId="3" fontId="11" fillId="9" borderId="1" xfId="0" applyNumberFormat="1" applyFont="1" applyFill="1" applyBorder="1" applyAlignment="1">
      <alignment horizontal="center" vertical="center" wrapText="1"/>
    </xf>
    <xf numFmtId="0" fontId="11" fillId="4" borderId="0" xfId="0" applyFont="1" applyFill="1" applyAlignment="1">
      <alignment horizontal="center" vertical="center" wrapText="1"/>
    </xf>
    <xf numFmtId="0" fontId="11" fillId="4" borderId="1" xfId="0" applyFont="1" applyFill="1" applyBorder="1" applyAlignment="1">
      <alignment horizontal="center" vertical="center" wrapText="1"/>
    </xf>
    <xf numFmtId="3" fontId="11" fillId="5" borderId="0" xfId="0" applyNumberFormat="1" applyFont="1" applyFill="1" applyAlignment="1">
      <alignment horizontal="center" vertical="center" wrapText="1"/>
    </xf>
    <xf numFmtId="0" fontId="11" fillId="5" borderId="1" xfId="0" applyFont="1" applyFill="1" applyBorder="1" applyAlignment="1">
      <alignment horizontal="center" vertical="center" wrapText="1"/>
    </xf>
    <xf numFmtId="0" fontId="11" fillId="0" borderId="0" xfId="0" applyFont="1" applyAlignment="1">
      <alignment horizontal="center" vertical="center" wrapText="1"/>
    </xf>
    <xf numFmtId="0" fontId="11" fillId="10"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11" fillId="6" borderId="1" xfId="0" applyFont="1" applyFill="1" applyBorder="1" applyAlignment="1">
      <alignment horizontal="center" vertical="center" wrapText="1"/>
    </xf>
    <xf numFmtId="0" fontId="11" fillId="5" borderId="2" xfId="0" applyFont="1" applyFill="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 xfId="0" applyNumberFormat="1" applyFont="1" applyBorder="1" applyAlignment="1">
      <alignment horizontal="center" vertical="center" wrapText="1"/>
    </xf>
    <xf numFmtId="0" fontId="2" fillId="7" borderId="0" xfId="0" applyFont="1" applyFill="1" applyAlignment="1">
      <alignment horizontal="center" vertical="center" wrapText="1"/>
    </xf>
    <xf numFmtId="0" fontId="2" fillId="14"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13" fillId="0" borderId="0" xfId="0" applyFont="1"/>
    <xf numFmtId="0" fontId="2" fillId="0" borderId="0" xfId="0" applyFont="1"/>
    <xf numFmtId="0" fontId="2" fillId="0" borderId="0" xfId="0" applyFont="1" applyAlignment="1">
      <alignment wrapText="1"/>
    </xf>
    <xf numFmtId="0" fontId="2" fillId="0" borderId="0" xfId="0" applyFont="1" applyAlignment="1">
      <alignment horizontal="center"/>
    </xf>
    <xf numFmtId="3" fontId="2" fillId="0" borderId="0" xfId="0" applyNumberFormat="1" applyFont="1" applyAlignment="1">
      <alignment horizontal="center"/>
    </xf>
    <xf numFmtId="3" fontId="2" fillId="0" borderId="0" xfId="0" applyNumberFormat="1" applyFont="1" applyAlignment="1">
      <alignment horizontal="center" wrapText="1"/>
    </xf>
    <xf numFmtId="0" fontId="2" fillId="0" borderId="0" xfId="0" applyFont="1" applyAlignment="1">
      <alignment horizontal="center" wrapText="1"/>
    </xf>
    <xf numFmtId="0" fontId="14" fillId="0" borderId="0" xfId="0" applyFont="1"/>
    <xf numFmtId="0" fontId="11"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0" xfId="0" pivotButton="1"/>
    <xf numFmtId="0" fontId="0" fillId="0" borderId="0" xfId="0" applyAlignment="1">
      <alignment horizontal="left"/>
    </xf>
    <xf numFmtId="0" fontId="16" fillId="0" borderId="1" xfId="0" applyFont="1" applyBorder="1"/>
    <xf numFmtId="0" fontId="0" fillId="0" borderId="0" xfId="0" applyAlignment="1">
      <alignment wrapText="1"/>
    </xf>
    <xf numFmtId="0" fontId="17" fillId="18" borderId="18" xfId="0" applyFont="1" applyFill="1" applyBorder="1" applyAlignment="1">
      <alignment vertical="center" wrapText="1"/>
    </xf>
    <xf numFmtId="0" fontId="11" fillId="20" borderId="1" xfId="0" applyFont="1" applyFill="1" applyBorder="1" applyAlignment="1">
      <alignment horizontal="left" vertical="center" wrapText="1"/>
    </xf>
    <xf numFmtId="0" fontId="0" fillId="0" borderId="2" xfId="0" applyBorder="1" applyAlignment="1">
      <alignment horizontal="left" vertical="center" wrapText="1"/>
    </xf>
    <xf numFmtId="0" fontId="18" fillId="19" borderId="2" xfId="0" applyFont="1" applyFill="1" applyBorder="1" applyAlignment="1">
      <alignment horizontal="left" vertical="center" wrapText="1"/>
    </xf>
    <xf numFmtId="0" fontId="18" fillId="19" borderId="1" xfId="0" applyFont="1" applyFill="1" applyBorder="1" applyAlignment="1">
      <alignment horizontal="left" vertical="center" wrapText="1"/>
    </xf>
    <xf numFmtId="0" fontId="0" fillId="20" borderId="2" xfId="0" applyFill="1" applyBorder="1" applyAlignment="1">
      <alignment horizontal="left" vertical="center" wrapText="1"/>
    </xf>
    <xf numFmtId="0" fontId="0" fillId="0" borderId="0" xfId="0" applyAlignment="1">
      <alignment horizontal="left" vertical="center" wrapText="1"/>
    </xf>
    <xf numFmtId="0" fontId="18" fillId="0" borderId="2" xfId="0" applyFont="1" applyBorder="1" applyAlignment="1">
      <alignment horizontal="left" vertical="center" wrapText="1"/>
    </xf>
    <xf numFmtId="0" fontId="18" fillId="0" borderId="15" xfId="0" applyFont="1" applyBorder="1" applyAlignment="1">
      <alignment horizontal="left" vertical="center" wrapText="1"/>
    </xf>
    <xf numFmtId="0" fontId="0" fillId="0" borderId="19" xfId="0" applyBorder="1" applyAlignment="1">
      <alignment horizontal="left" vertical="center" wrapText="1"/>
    </xf>
    <xf numFmtId="0" fontId="0" fillId="0" borderId="5" xfId="0" applyBorder="1" applyAlignment="1">
      <alignment horizontal="left" vertical="center" wrapText="1"/>
    </xf>
    <xf numFmtId="0" fontId="18" fillId="0" borderId="1" xfId="0" applyFont="1" applyBorder="1" applyAlignment="1">
      <alignment horizontal="left" vertical="center" wrapText="1"/>
    </xf>
    <xf numFmtId="0" fontId="18" fillId="0" borderId="20" xfId="0" applyFont="1" applyBorder="1" applyAlignment="1">
      <alignment horizontal="left" vertical="center" wrapText="1"/>
    </xf>
    <xf numFmtId="0" fontId="0" fillId="0" borderId="7" xfId="0" applyBorder="1" applyAlignment="1">
      <alignment horizontal="left" vertical="center" wrapText="1"/>
    </xf>
    <xf numFmtId="0" fontId="0" fillId="19" borderId="1" xfId="0" applyFill="1" applyBorder="1" applyAlignment="1">
      <alignment horizontal="left" vertical="center" wrapText="1"/>
    </xf>
    <xf numFmtId="0" fontId="19" fillId="0" borderId="1" xfId="0" applyFont="1" applyBorder="1" applyAlignment="1">
      <alignment horizontal="left" vertical="center" wrapText="1"/>
    </xf>
    <xf numFmtId="0" fontId="20" fillId="0" borderId="1" xfId="0" applyFont="1" applyFill="1" applyBorder="1" applyAlignment="1">
      <alignment horizontal="center" vertical="top" wrapText="1"/>
    </xf>
    <xf numFmtId="0" fontId="21" fillId="0" borderId="1" xfId="0" applyFont="1" applyFill="1" applyBorder="1" applyAlignment="1">
      <alignment horizontal="center" vertical="top" wrapText="1"/>
    </xf>
    <xf numFmtId="3" fontId="20" fillId="0" borderId="1" xfId="0" applyNumberFormat="1" applyFont="1" applyFill="1" applyBorder="1" applyAlignment="1">
      <alignment horizontal="center" vertical="top" wrapText="1"/>
    </xf>
    <xf numFmtId="0" fontId="15" fillId="0" borderId="0" xfId="2" applyFont="1" applyFill="1"/>
    <xf numFmtId="0" fontId="20" fillId="0" borderId="0" xfId="0" applyFont="1" applyFill="1"/>
    <xf numFmtId="3" fontId="20" fillId="0" borderId="15" xfId="0" applyNumberFormat="1" applyFont="1" applyFill="1" applyBorder="1" applyAlignment="1">
      <alignment horizontal="center" vertical="top" wrapText="1"/>
    </xf>
    <xf numFmtId="3" fontId="20" fillId="0" borderId="0" xfId="0" applyNumberFormat="1" applyFont="1" applyFill="1" applyAlignment="1">
      <alignment horizontal="center" vertical="top" wrapText="1"/>
    </xf>
    <xf numFmtId="0" fontId="20" fillId="0" borderId="1" xfId="0" applyFont="1" applyFill="1" applyBorder="1" applyAlignment="1">
      <alignment horizontal="left" vertical="center" wrapText="1"/>
    </xf>
    <xf numFmtId="3" fontId="20" fillId="0" borderId="1" xfId="0" applyNumberFormat="1" applyFont="1" applyFill="1" applyBorder="1" applyAlignment="1">
      <alignment horizontal="center"/>
    </xf>
    <xf numFmtId="3" fontId="20" fillId="0" borderId="0" xfId="0" applyNumberFormat="1" applyFont="1" applyFill="1"/>
    <xf numFmtId="3" fontId="20" fillId="0" borderId="0" xfId="0" applyNumberFormat="1" applyFont="1" applyFill="1" applyAlignment="1">
      <alignment horizontal="center"/>
    </xf>
    <xf numFmtId="3" fontId="22" fillId="21" borderId="1" xfId="0" applyNumberFormat="1" applyFont="1" applyFill="1" applyBorder="1" applyAlignment="1">
      <alignment horizontal="center" vertical="center" wrapText="1"/>
    </xf>
    <xf numFmtId="3" fontId="22" fillId="21" borderId="15" xfId="0" applyNumberFormat="1" applyFont="1" applyFill="1" applyBorder="1" applyAlignment="1">
      <alignment horizontal="center" vertical="center" wrapText="1"/>
    </xf>
    <xf numFmtId="3" fontId="23" fillId="21" borderId="1" xfId="0" applyNumberFormat="1" applyFont="1" applyFill="1" applyBorder="1" applyAlignment="1">
      <alignment horizontal="center"/>
    </xf>
    <xf numFmtId="3" fontId="23" fillId="21" borderId="15" xfId="0" applyNumberFormat="1" applyFont="1" applyFill="1" applyBorder="1" applyAlignment="1">
      <alignment horizont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3" borderId="7"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0" xfId="0" applyFont="1" applyFill="1" applyAlignment="1">
      <alignment horizontal="center" vertical="center" wrapText="1"/>
    </xf>
    <xf numFmtId="0" fontId="2" fillId="10" borderId="2" xfId="0" applyFont="1" applyFill="1" applyBorder="1" applyAlignment="1">
      <alignment horizontal="center" vertical="center" wrapText="1"/>
    </xf>
    <xf numFmtId="0" fontId="2" fillId="10" borderId="3" xfId="0" applyFont="1" applyFill="1" applyBorder="1" applyAlignment="1">
      <alignment horizontal="center" vertical="center" wrapText="1"/>
    </xf>
    <xf numFmtId="0" fontId="2" fillId="10" borderId="7" xfId="0" applyFont="1" applyFill="1" applyBorder="1" applyAlignment="1">
      <alignment horizontal="center" vertical="center" wrapText="1"/>
    </xf>
    <xf numFmtId="0" fontId="2" fillId="10" borderId="8" xfId="0" applyFont="1" applyFill="1" applyBorder="1" applyAlignment="1">
      <alignment horizontal="center" vertical="center" wrapText="1"/>
    </xf>
    <xf numFmtId="0" fontId="2" fillId="10" borderId="5" xfId="0" applyFont="1" applyFill="1" applyBorder="1" applyAlignment="1">
      <alignment horizontal="center" vertical="center" wrapText="1"/>
    </xf>
    <xf numFmtId="0" fontId="2" fillId="10" borderId="6"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9" borderId="7"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2" fillId="9" borderId="3" xfId="0" applyFont="1" applyFill="1" applyBorder="1" applyAlignment="1">
      <alignment horizontal="center" vertical="center" wrapText="1"/>
    </xf>
    <xf numFmtId="0" fontId="8" fillId="14" borderId="11" xfId="0" applyFont="1" applyFill="1" applyBorder="1" applyAlignment="1">
      <alignment horizontal="center" vertical="center" wrapText="1"/>
    </xf>
    <xf numFmtId="0" fontId="8" fillId="14" borderId="17"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2" fillId="14" borderId="2" xfId="0" applyFont="1" applyFill="1" applyBorder="1" applyAlignment="1">
      <alignment horizontal="center" vertical="center" wrapText="1"/>
    </xf>
    <xf numFmtId="0" fontId="2" fillId="14" borderId="3" xfId="0" applyFont="1" applyFill="1" applyBorder="1" applyAlignment="1">
      <alignment horizontal="center" vertical="center" wrapText="1"/>
    </xf>
    <xf numFmtId="0" fontId="2" fillId="14" borderId="7" xfId="0" applyFont="1" applyFill="1" applyBorder="1" applyAlignment="1">
      <alignment horizontal="center" vertical="center" wrapText="1"/>
    </xf>
    <xf numFmtId="0" fontId="2" fillId="14" borderId="1" xfId="0" applyFont="1" applyFill="1" applyBorder="1" applyAlignment="1">
      <alignment horizontal="center" vertical="center" wrapText="1"/>
    </xf>
    <xf numFmtId="0" fontId="2" fillId="14" borderId="11" xfId="0" applyFont="1" applyFill="1" applyBorder="1" applyAlignment="1">
      <alignment horizontal="center" vertical="center" wrapText="1"/>
    </xf>
    <xf numFmtId="0" fontId="2" fillId="14" borderId="17" xfId="0" applyFont="1" applyFill="1" applyBorder="1" applyAlignment="1">
      <alignment horizontal="center" vertical="center" wrapText="1"/>
    </xf>
    <xf numFmtId="0" fontId="2" fillId="15" borderId="1" xfId="0" applyFont="1" applyFill="1" applyBorder="1" applyAlignment="1">
      <alignment horizontal="center" vertical="center" wrapText="1"/>
    </xf>
    <xf numFmtId="3" fontId="11" fillId="9" borderId="1" xfId="0" applyNumberFormat="1" applyFont="1" applyFill="1" applyBorder="1" applyAlignment="1">
      <alignment horizontal="center" vertical="center" wrapText="1"/>
    </xf>
    <xf numFmtId="0" fontId="11" fillId="9" borderId="1" xfId="0" applyFont="1" applyFill="1" applyBorder="1" applyAlignment="1">
      <alignment horizontal="center" vertical="center" wrapText="1"/>
    </xf>
    <xf numFmtId="3" fontId="11" fillId="3" borderId="2" xfId="0" applyNumberFormat="1"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7" xfId="0" applyFont="1" applyFill="1" applyBorder="1" applyAlignment="1">
      <alignment horizontal="center" vertical="center" wrapText="1"/>
    </xf>
    <xf numFmtId="3" fontId="11" fillId="9" borderId="11" xfId="0" applyNumberFormat="1" applyFont="1" applyFill="1" applyBorder="1" applyAlignment="1">
      <alignment horizontal="center" vertical="center" wrapText="1"/>
    </xf>
    <xf numFmtId="3" fontId="11" fillId="9" borderId="17" xfId="0" applyNumberFormat="1" applyFont="1" applyFill="1" applyBorder="1" applyAlignment="1">
      <alignment horizontal="center" vertical="center" wrapText="1"/>
    </xf>
    <xf numFmtId="0" fontId="11" fillId="0" borderId="3" xfId="0" applyFont="1" applyBorder="1" applyAlignment="1">
      <alignment horizontal="center" vertical="center" wrapText="1"/>
    </xf>
    <xf numFmtId="0" fontId="11" fillId="0" borderId="10" xfId="0" applyFont="1" applyBorder="1" applyAlignment="1">
      <alignment horizontal="center" vertical="center" wrapText="1"/>
    </xf>
    <xf numFmtId="0" fontId="11" fillId="10" borderId="10" xfId="0" applyFont="1" applyFill="1" applyBorder="1" applyAlignment="1">
      <alignment horizontal="center" vertical="center" wrapText="1"/>
    </xf>
    <xf numFmtId="0" fontId="11" fillId="10" borderId="13" xfId="0" applyFont="1" applyFill="1" applyBorder="1" applyAlignment="1">
      <alignment horizontal="center" vertical="center" wrapText="1"/>
    </xf>
    <xf numFmtId="3" fontId="11" fillId="0" borderId="10" xfId="0" applyNumberFormat="1" applyFont="1" applyBorder="1" applyAlignment="1">
      <alignment horizontal="center" vertical="center" wrapText="1"/>
    </xf>
    <xf numFmtId="3" fontId="11" fillId="0" borderId="3" xfId="0" applyNumberFormat="1" applyFont="1" applyBorder="1" applyAlignment="1">
      <alignment horizontal="center" vertical="center" wrapText="1"/>
    </xf>
    <xf numFmtId="3" fontId="11" fillId="6" borderId="1" xfId="0" applyNumberFormat="1"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10" borderId="2" xfId="0" applyFont="1" applyFill="1" applyBorder="1" applyAlignment="1">
      <alignment horizontal="center" vertical="center" wrapText="1"/>
    </xf>
    <xf numFmtId="0" fontId="11" fillId="10" borderId="3" xfId="0" applyFont="1" applyFill="1" applyBorder="1" applyAlignment="1">
      <alignment horizontal="center" vertical="center" wrapText="1"/>
    </xf>
    <xf numFmtId="0" fontId="11" fillId="10" borderId="7" xfId="0" applyFont="1" applyFill="1" applyBorder="1" applyAlignment="1">
      <alignment horizontal="center" vertical="center" wrapText="1"/>
    </xf>
    <xf numFmtId="3" fontId="11" fillId="5" borderId="2" xfId="0" applyNumberFormat="1" applyFont="1" applyFill="1" applyBorder="1" applyAlignment="1">
      <alignment horizontal="center" vertical="center" wrapText="1"/>
    </xf>
    <xf numFmtId="3" fontId="11" fillId="5" borderId="3" xfId="0" applyNumberFormat="1" applyFont="1" applyFill="1" applyBorder="1" applyAlignment="1">
      <alignment horizontal="center" vertical="center" wrapText="1"/>
    </xf>
    <xf numFmtId="0" fontId="11" fillId="0" borderId="7" xfId="0" applyFont="1" applyBorder="1" applyAlignment="1">
      <alignment horizontal="center" vertical="center" wrapText="1"/>
    </xf>
    <xf numFmtId="0" fontId="11" fillId="0" borderId="1" xfId="0" applyFont="1" applyBorder="1" applyAlignment="1">
      <alignment horizontal="center" vertical="center" wrapText="1"/>
    </xf>
    <xf numFmtId="3" fontId="11" fillId="0" borderId="2" xfId="0" applyNumberFormat="1" applyFont="1" applyBorder="1" applyAlignment="1">
      <alignment horizontal="center" vertical="center" wrapText="1"/>
    </xf>
    <xf numFmtId="0" fontId="12" fillId="0" borderId="1" xfId="0" applyFont="1" applyBorder="1" applyAlignment="1">
      <alignment horizontal="center" vertical="center" wrapText="1"/>
    </xf>
    <xf numFmtId="3" fontId="11" fillId="0" borderId="1" xfId="0" applyNumberFormat="1" applyFont="1" applyBorder="1" applyAlignment="1">
      <alignment horizontal="center" vertical="center" wrapText="1"/>
    </xf>
    <xf numFmtId="0" fontId="23" fillId="21" borderId="15" xfId="0" applyFont="1" applyFill="1" applyBorder="1" applyAlignment="1">
      <alignment horizontal="right"/>
    </xf>
    <xf numFmtId="0" fontId="23" fillId="21" borderId="21" xfId="0" applyFont="1" applyFill="1" applyBorder="1" applyAlignment="1">
      <alignment horizontal="right"/>
    </xf>
    <xf numFmtId="0" fontId="23" fillId="21" borderId="19" xfId="0" applyFont="1" applyFill="1" applyBorder="1" applyAlignment="1">
      <alignment horizontal="right"/>
    </xf>
    <xf numFmtId="0" fontId="22" fillId="21" borderId="2" xfId="0" applyFont="1" applyFill="1" applyBorder="1" applyAlignment="1">
      <alignment horizontal="center" vertical="center" wrapText="1"/>
    </xf>
    <xf numFmtId="0" fontId="22" fillId="21" borderId="7" xfId="0" applyFont="1" applyFill="1" applyBorder="1" applyAlignment="1">
      <alignment horizontal="center" vertical="center" wrapText="1"/>
    </xf>
    <xf numFmtId="3" fontId="22" fillId="21" borderId="15" xfId="0" applyNumberFormat="1" applyFont="1" applyFill="1" applyBorder="1" applyAlignment="1">
      <alignment horizontal="center" vertical="center" wrapText="1"/>
    </xf>
    <xf numFmtId="3" fontId="22" fillId="21" borderId="21" xfId="0" applyNumberFormat="1" applyFont="1" applyFill="1" applyBorder="1" applyAlignment="1">
      <alignment horizontal="center" vertical="center" wrapText="1"/>
    </xf>
    <xf numFmtId="3" fontId="22" fillId="21" borderId="19" xfId="0" applyNumberFormat="1" applyFont="1" applyFill="1" applyBorder="1" applyAlignment="1">
      <alignment horizontal="center" vertical="center" wrapText="1"/>
    </xf>
  </cellXfs>
  <cellStyles count="3">
    <cellStyle name="Moneda" xfId="1" builtinId="4"/>
    <cellStyle name="Normal" xfId="0" builtinId="0"/>
    <cellStyle name="Normal 1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medellingovco-my.sharepoint.com/Users/43973352/Downloads/ProgramaEjecucionRevisionMplazoPOT%201003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iones"/>
    </sheetNames>
    <sheetDataSet>
      <sheetData sheetId="0"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ora Beatríz Rivera Escobar" refreshedDate="46107.40472337963" createdVersion="5" refreshedVersion="5" minRefreshableVersion="3" recordCount="30" xr:uid="{00000000-000A-0000-FFFF-FFFF08000000}">
  <cacheSource type="worksheet">
    <worksheetSource ref="A39:E61" sheet="Estructura plan financiero"/>
  </cacheSource>
  <cacheFields count="5">
    <cacheField name="Tema" numFmtId="0">
      <sharedItems/>
    </cacheField>
    <cacheField name="Tipo proyecto" numFmtId="0">
      <sharedItems count="3">
        <s v="Gestión"/>
        <s v="Estructurante"/>
        <s v="Complementario"/>
      </sharedItems>
    </cacheField>
    <cacheField name="Actuación POT" numFmtId="0">
      <sharedItems/>
    </cacheField>
    <cacheField name="Fuente de recursos" numFmtId="0">
      <sharedItems longText="1"/>
    </cacheField>
    <cacheField name="Presupuesto anual" numFmtId="0">
      <sharedItems containsMixedTypes="1" containsNumber="1" containsInteger="1" minValue="280" maxValue="511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0">
  <r>
    <s v="Gestión ambiental, cambio climático y del riesgo"/>
    <x v="0"/>
    <s v="Fortalecer la funcionalidad de la estructura ecológica para un territorio sostenible - Red de connectividad ecológica"/>
    <s v="Premio Urban Green UP y Rendimientos Fros_x000a_Área metropolitana_x000a_Recursos ordinarios"/>
    <n v="21900"/>
  </r>
  <r>
    <s v="Gestión ambiental, cambio climático y del riesgo"/>
    <x v="0"/>
    <s v="Fortalecer la funcionalidad de la estructura ecológica para un territorio sostenible - Hídrica"/>
    <s v="Ley 99 de 1993_x000a_Recursos Ordinarios_x000a_Área metropolitana"/>
    <n v="73900"/>
  </r>
  <r>
    <s v="Gestión ambiental, cambio climático y del riesgo"/>
    <x v="0"/>
    <s v="Fortalecer la funcionalidad de la estructura ecológica para un territorio sostenible - Orográfica"/>
    <s v="Recursos Ordinarios_x000a_Área Metropolitana"/>
    <n v="15000"/>
  </r>
  <r>
    <s v="Gestión ambiental, cambio climático y del riesgo"/>
    <x v="0"/>
    <s v="Modelo de producción y consumo circular del Distrito"/>
    <s v="Incentivo al Aprovechamiento y Tratamiento de Residuos Sólidos (IAT)_x000a_Recursos ordinarios_x000a_Superavit"/>
    <n v="31700"/>
  </r>
  <r>
    <s v="Gestión ambiental, cambio climático y del riesgo"/>
    <x v="0"/>
    <s v="Gestión del riesgo del territorio"/>
    <s v="Recursos Ordinarios_x000a_Fondo para la gestión del riesgo (ICA y predial)_x000a_Área metropolitana_x000a_Superavit"/>
    <n v="68800"/>
  </r>
  <r>
    <s v="Espacio Público"/>
    <x v="1"/>
    <s v="Generación de espacio público"/>
    <s v="Construcción Equipamientos Suelos_x000a_Venta de Derechos adicionales de Construcción y Desarrollo _x000a_RF Construcción Equipamentos _x000a_Participación  _x000a_RF Suelo Zonas Verdes Zonas Verdes, Recreación y Equipamientos _x000a_Cesiones Urbanisticas_x000a_RECURSOS CREDITO _x000a_RECURSOS ORDINARIOS _x000a_Excedentes adicionales EPM"/>
    <n v="42100"/>
  </r>
  <r>
    <s v="Espacio Público"/>
    <x v="2"/>
    <s v="Mantenimiento de espacio público"/>
    <s v="RECURSOS ORDINARIOS - _x000a_Excedentes ordinarios EPM  _x000a_Superávit Intervenciones en elementos constitutivos del espacio público _x000a_Participación en Plusvalia _x000a_Venta de Derechos adicionales de Construcción y Desarrollo _x000a_Rend.Financ. Aprov Económico del Espacio Público _x000a_RF Construcción Equipamentos _x000a_RF Suelo Zonas Verdes _x000a_Aprovechamiento Económico del Espacio Público _x000a_RECURSOS CREDITO "/>
    <n v="40000"/>
  </r>
  <r>
    <s v="Espacio Público"/>
    <x v="2"/>
    <s v="Mejoramiento espacio público"/>
    <s v="RECURSOS ORDINARIOS _x000a_Excedentes adicionales EPM _x000a_Suelos Intervenciones en elementos constitutivos del espacio público _x000a_Participación en Plusvalia _x000a_Rend.Financ. Aprov Económico del Espacio Público Aprovechamiento Económico del Espacio Público AREA METROPOLITANA _x000a_RECURSOS CREDITO_x000a_Superavit_x000a_Aprov Económico del Espacio Públic"/>
    <n v="66570"/>
  </r>
  <r>
    <s v="Espacio Público"/>
    <x v="2"/>
    <s v="Restitución de espacio público"/>
    <s v="RECURSOS ORDINARIOS_x000a_Excedentes ordinarios EPM_x000a_Superavit"/>
    <n v="30000"/>
  </r>
  <r>
    <s v="Servicios públicos"/>
    <x v="1"/>
    <s v="Generación de servicios públicos - Alumbrado público"/>
    <s v="RECURSOS ORDINARIOS _x000a_Excedentes ordinarios EPM _x000a_ALUMBRADO PÚBLICO "/>
    <n v="78300"/>
  </r>
  <r>
    <s v="Servicios públicos"/>
    <x v="2"/>
    <s v="Ampliación de servicios públicos"/>
    <s v="Ingresos por contribuciones para servicios de alcantarillado _x000a_Ingresos por contribuciones para servicios de acueducto _x000a_RF FSRI FONDO SOLIDARIDAD TASA DE ASEO  _x000a_SGP PROP, AGUA POTABLE Y SANEAMIENTO BASICO - última doceava _x000a_RECURSOS ORDINARIOS - Excedentes ordinarios EPM RECURSOS ORDINARIOS - Excedentes adicionales EPM Rend Finan _x000a_RECURSOS ORDINARIOS_x000a_RECURSOS ORDINARIOS - Excedentes ordinarios EPM ALUMBRADO PÚBLICO "/>
    <n v="458600"/>
  </r>
  <r>
    <s v="Servicios públicos"/>
    <x v="2"/>
    <s v="Optimización de servicios públicos"/>
    <s v="RECURSOS ORDINARIOS - Excedentes ordinarios _x000a_EPM ALUMBRADO PÚBLICO RECURSOS ORDINARIOS"/>
    <n v="31000"/>
  </r>
  <r>
    <s v="Servicios públicos"/>
    <x v="2"/>
    <s v="Gestión del subsistema de servicios públicos"/>
    <s v="RECURSOS ORDINARIOS - Excedentes ordinarios EPM _x000a_RECURSOS ORDINARIOS - Excedentes adicionales EPM _x000a_RECURSOS ORDINARIOS"/>
    <n v="57600"/>
  </r>
  <r>
    <s v="Movilidad"/>
    <x v="1"/>
    <s v="Generación de infraestructura pra la movilidad motorizada y no motorizada"/>
    <s v="RECURSOS ORDINARIOS - Excedentes adicionales EPM _x000a_Multas por contravenciones al Código Nacional de Tránsito _x000a_RECURSOS ORDINARIOS - Excedentes ordinarios EPM_x000a_AREA METROPOLITANA _x000a_RECURSOS CREDITO RECURSOS ORDINARIOS _x000a_Excedentes financieros Aeropuerto Olaya Herrera Superávit _x000a_IMPUESTO PREDIAL D.E "/>
    <n v="72159"/>
  </r>
  <r>
    <s v="Movilidad"/>
    <x v="1"/>
    <s v="Generación de infraestructura del sistema de transporte público- colectivo y masivo"/>
    <s v="RECURSOS ORDINARIOS - Excedentes adicionales  EPM _x000a_RECURSOS ORDINARIOS - Excedentes ordinarios EPM_x000a_RECURSOS CREDITO RECURSOS ORDINARIOS _x000a_IMPUESTO PREDIAL D.E "/>
    <n v="309000"/>
  </r>
  <r>
    <s v="Movilidad"/>
    <x v="2"/>
    <s v="Mantenimiento del sistema de movilidad "/>
    <s v="RECURSOS ORDINARIOS - Excedentes ordinarios EPM RECURSOS ORDINARIOS - Excedentes adicionales EPM  Superávit INDER _x000a_EMPRESAS PUBLICAS DE MEDELLIN _x000a_RECURSOS CREDITO RECURSOS ORDINARIOS_x000a_Excedentes financieros Aeropuerto Olaya Herrera"/>
    <n v="141000"/>
  </r>
  <r>
    <s v="Movilidad"/>
    <x v="2"/>
    <s v="Mejoramiento del sistema de movilidad "/>
    <s v="EMPRESAS PUBLICAS DE MEDELLIN RECURSOS ORDINARIOS - Excedentes ordinarios _x000a_EPM RECURSOS ORDINARIOS - Excedentes adicionales EPM  RECURSOS CREDITO RECURSOS ORDINARIOS_x000a_RECURSOS ORDINARIOS - Excedentes adicionales EPM  _x000a_AREA METROPOLITANA"/>
    <n v="74000"/>
  </r>
  <r>
    <s v="Movilidad"/>
    <x v="2"/>
    <s v="Gestión del Sistema transporte y movilidad"/>
    <s v="Superávit _x000a_RECURSOS ORDINARIOS - Excedentes ordinarios _x000a_EPM RECURSOS ORDINARIOS - Excedentes adicionales EPM _x000a_Excedentes financieros Aeropuerto Olaya Herrera _x000a_Transferencia Aeropuerto Olaya Herrera concesión _x000a_Multas por contravenciones al Código Nacional de Tránsito _x000a_RECURSOS ORDINARIOS"/>
    <n v="69000"/>
  </r>
  <r>
    <s v="Habitacional"/>
    <x v="1"/>
    <s v="Generación de Vivienda"/>
    <s v="RECURSOS ORDINARIOS_x000a_RECURSOS ORDINARIOS - Excedentes adicionales EPM_x000a_RECURSOS ORDINARIOS - Excedentes ordinarios EPM"/>
    <n v="50000"/>
  </r>
  <r>
    <s v="Habitacional"/>
    <x v="1"/>
    <s v="Mejoramiento integral de barrios"/>
    <s v="RECURSOS ORDINARIOS_x000a_RECURSOS ORDINARIOS - Excedentes adicionales EPM_x000a_RECURSOS ORDINARIOS - Excedentes ordinarios EPM"/>
    <s v="no hay recursos hoy (normalmente se asignan 700 millones"/>
  </r>
  <r>
    <s v="Habitacional"/>
    <x v="2"/>
    <s v="Mejoramiento de vivienda"/>
    <s v="RECURSOS ORDINARIOS_x000a_RECURSOS ORDINARIOS - Excedentes adicionales EPM_x000a_RECURSOS ORDINARIOS - Excedentes ordinarios EPM_x000a_Superávit"/>
    <n v="47000"/>
  </r>
  <r>
    <s v="Habitacional"/>
    <x v="2"/>
    <s v="Legalizacion de viviendas"/>
    <s v="RECURSOS ORDINARIOS_x000a_RECURSOS ORDINARIOS - Excedentes adicionales EPM_x000a_RECURSOS ORDINARIOS - Excedentes ordinarios EPM_x000a_Superávit"/>
    <n v="2085"/>
  </r>
  <r>
    <s v="Habitacional"/>
    <x v="2"/>
    <s v="Fortalecimiento de la gestión del subsistema habitacional"/>
    <s v="RECURSOS ORDINARIOS_x000a_RECURSOS ORDINARIOS - Excedentes adicionales EPM"/>
    <n v="280"/>
  </r>
  <r>
    <s v="Sistema de equidad territorial"/>
    <x v="0"/>
    <s v="Instrumentos de planificación complementaria"/>
    <s v="RECURSOS ORDINARIOS - Excedentes adicionales EPM RECURSOS ORDINARIOS - Excedentes ordinarios EPM _x000a_Recursos Ordinarios"/>
    <n v="3000"/>
  </r>
  <r>
    <s v="Sistema de equidad territorial"/>
    <x v="0"/>
    <s v="Instrumentos de financiación e intervención del suelo"/>
    <s v="RECURSOS ORDINARIOS - Excedentes adicionales EPM RECURSOS ORDINARIOS - Excedentes ordinarios EPM _x000a_Recursos Ordinarios"/>
    <n v="800"/>
  </r>
  <r>
    <s v="Sistema de equidad territorial"/>
    <x v="0"/>
    <s v="PPPMAEP"/>
    <s v="RECURSOS ORDINARIOS - Excedentes ordinarios EPM RECURSOS ORDINARIOS - Excedentes adicionales EPM RECURSOS ORDINARIOS"/>
    <n v="300"/>
  </r>
  <r>
    <s v="Equipamientos"/>
    <x v="1"/>
    <s v="Generación de equipamientos"/>
    <s v="Construcción Equipamientos _x000a_Superávit _x000a_RF Construcción Equipamentos _x000a_RECURSOS ORDINARIOS - Excedentes ordinarios EPM _x000a_Retiro por devolución de excedentes del FONPET - Educación_x000a_REGALIAS DIRECTAS DONACIÓN CARREFUR CALIDAD DE LA EDUCACION  _x000a_S.G.P RECURSOS _x000a_SGP PROP.GENERAL OTROS SECTOR_x000a_RECURSOS CREDITORECURSOS ORDINARIOS_x000a_AREA METROPOLITANA _x000a_Rend. Financ. Cont.Especial contratos OP CONTRIBUCIONES ESPECIAL DE SEG_x000a_Estampilla para la Justicia Familiar_x000a_SGP PROP.GRAL DEPORTE  Y RECREACION - última doceava _x000a_TASA PRODEPORTE Y RECREACIÓN"/>
    <n v="363135"/>
  </r>
  <r>
    <s v="Equipamientos"/>
    <x v="2"/>
    <s v="Mejoramiento y mantenimiento de equipamiento"/>
    <s v="RECURSOS ORDINARIOS_x000a_RECURSOS ORDINARIOS - Excedentes adicionales EPM_x000a_RECURSOS ORDINARIOS - Excedentes ordinarios EPM_x000a_CALIDAD DE LA EDUCACION  S.G.P_x000a_REGALIAS DIRECTAS_x000a_Retiro por devolución de excedentes del FONPET - Educación_x000a_DONACIÓN CARREFUR_x000a_RF Construcción Equipamentos_x000a_Superávit_x000a_Contribución Artes Escénicas _x000a_SGP PROP.GENERAL OTROS SECTORES_x000a_RECURSOS CREDITO_x000a_Construcción equipamientos_x000a_RF Construcción equipamientos_x000a_SGP PROP.GRAL DEPORTE  Y RECREACION_x000a_TASA PRODEPORTE Y RECREACIÓN_x000a_SGP PROP.GRAL DEPORTE  Y RECREACION - última doceava"/>
    <n v="511000"/>
  </r>
  <r>
    <s v="Patrimonio"/>
    <x v="0"/>
    <s v="Gestión del patrimonio cultural material inmueble"/>
    <s v="RECURSOS ORDINARIOS_x000a_RECURSOS ORDINARIOS - Excedentes adicionales EPM"/>
    <n v="1863"/>
  </r>
  <r>
    <s v="Patrimonio"/>
    <x v="1"/>
    <s v="Preservación y conservación del patrimonio cultural material inmueble"/>
    <s v="RECURSOS ORDINARIOS_x000a_RECURSOS ORDINARIOS - Excedentes adicionales EPM_x000a_Intervenciones en elementos constitutivos del espacio público_x000a_Venta de Derechos adicionales de Construcción y Desarrollo"/>
    <n v="374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3:B7" firstHeaderRow="1" firstDataRow="1" firstDataCol="1"/>
  <pivotFields count="5">
    <pivotField showAll="0"/>
    <pivotField axis="axisRow" showAll="0">
      <items count="4">
        <item x="2"/>
        <item x="1"/>
        <item x="0"/>
        <item t="default"/>
      </items>
    </pivotField>
    <pivotField showAll="0"/>
    <pivotField showAll="0"/>
    <pivotField dataField="1" numFmtId="3" showAll="0"/>
  </pivotFields>
  <rowFields count="1">
    <field x="1"/>
  </rowFields>
  <rowItems count="4">
    <i>
      <x/>
    </i>
    <i>
      <x v="1"/>
    </i>
    <i>
      <x v="2"/>
    </i>
    <i t="grand">
      <x/>
    </i>
  </rowItems>
  <colItems count="1">
    <i/>
  </colItems>
  <dataFields count="1">
    <dataField name="Suma de Presupuesto anual" fld="4"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H146"/>
  <sheetViews>
    <sheetView topLeftCell="B84" zoomScale="50" zoomScaleNormal="50" workbookViewId="0">
      <selection activeCell="D94" sqref="D94:D97"/>
    </sheetView>
  </sheetViews>
  <sheetFormatPr baseColWidth="10" defaultColWidth="11.44140625" defaultRowHeight="25.8"/>
  <cols>
    <col min="1" max="1" width="68.77734375" style="66" customWidth="1"/>
    <col min="2" max="2" width="43.77734375" style="1" customWidth="1"/>
    <col min="3" max="3" width="25.77734375" style="1" customWidth="1"/>
    <col min="4" max="4" width="24.21875" style="1" customWidth="1"/>
    <col min="5" max="5" width="31.44140625" style="1" customWidth="1"/>
    <col min="6" max="6" width="54.21875" style="1" customWidth="1"/>
    <col min="7" max="7" width="40.21875" style="1" customWidth="1"/>
  </cols>
  <sheetData>
    <row r="3" spans="1:7">
      <c r="C3" s="5"/>
      <c r="D3"/>
      <c r="E3"/>
      <c r="F3" s="34"/>
      <c r="G3" s="38"/>
    </row>
    <row r="4" spans="1:7" ht="63">
      <c r="A4" s="66" t="s">
        <v>0</v>
      </c>
      <c r="B4" s="2" t="s">
        <v>1</v>
      </c>
      <c r="C4" s="2" t="s">
        <v>2</v>
      </c>
      <c r="D4" s="9" t="s">
        <v>3</v>
      </c>
      <c r="E4" s="9" t="s">
        <v>4</v>
      </c>
      <c r="F4" s="35" t="s">
        <v>5</v>
      </c>
      <c r="G4" s="35" t="s">
        <v>6</v>
      </c>
    </row>
    <row r="5" spans="1:7" ht="15" customHeight="1">
      <c r="A5" s="66" t="s">
        <v>0</v>
      </c>
      <c r="B5" s="105" t="s">
        <v>7</v>
      </c>
      <c r="C5" s="105" t="s">
        <v>8</v>
      </c>
      <c r="D5" s="107">
        <v>240159</v>
      </c>
      <c r="E5" s="107" t="s">
        <v>9</v>
      </c>
      <c r="F5" s="133" t="s">
        <v>10</v>
      </c>
      <c r="G5" s="163">
        <v>21900</v>
      </c>
    </row>
    <row r="6" spans="1:7" ht="15" customHeight="1">
      <c r="A6" s="66" t="s">
        <v>0</v>
      </c>
      <c r="B6" s="105"/>
      <c r="C6" s="105"/>
      <c r="D6" s="107"/>
      <c r="E6" s="107"/>
      <c r="F6" s="105"/>
      <c r="G6" s="163"/>
    </row>
    <row r="7" spans="1:7" ht="15" customHeight="1">
      <c r="A7" s="66" t="s">
        <v>0</v>
      </c>
      <c r="B7" s="105"/>
      <c r="C7" s="105"/>
      <c r="D7" s="133"/>
      <c r="E7" s="133"/>
      <c r="F7" s="105"/>
      <c r="G7" s="163"/>
    </row>
    <row r="8" spans="1:7" ht="15" customHeight="1">
      <c r="A8" s="66" t="s">
        <v>0</v>
      </c>
      <c r="B8" s="105"/>
      <c r="C8" s="105"/>
      <c r="D8" s="134">
        <v>240163</v>
      </c>
      <c r="E8" s="134" t="s">
        <v>11</v>
      </c>
      <c r="F8" s="105" t="s">
        <v>12</v>
      </c>
      <c r="G8" s="163"/>
    </row>
    <row r="9" spans="1:7" ht="15" customHeight="1" thickBot="1">
      <c r="A9" s="66" t="s">
        <v>0</v>
      </c>
      <c r="B9" s="105"/>
      <c r="C9" s="105"/>
      <c r="D9" s="135"/>
      <c r="E9" s="135"/>
      <c r="F9" s="105"/>
      <c r="G9" s="163"/>
    </row>
    <row r="10" spans="1:7" ht="105">
      <c r="A10" s="66" t="s">
        <v>0</v>
      </c>
      <c r="B10" s="105"/>
      <c r="C10" s="105"/>
      <c r="D10" s="10">
        <v>240012</v>
      </c>
      <c r="E10" s="10" t="s">
        <v>13</v>
      </c>
      <c r="F10" s="10" t="s">
        <v>14</v>
      </c>
      <c r="G10" s="164">
        <v>73900</v>
      </c>
    </row>
    <row r="11" spans="1:7" ht="63">
      <c r="A11" s="66" t="s">
        <v>0</v>
      </c>
      <c r="B11" s="105"/>
      <c r="C11" s="105"/>
      <c r="D11" s="11">
        <v>240154</v>
      </c>
      <c r="E11" s="11" t="s">
        <v>15</v>
      </c>
      <c r="F11" s="11" t="s">
        <v>16</v>
      </c>
      <c r="G11" s="163"/>
    </row>
    <row r="12" spans="1:7" ht="15" customHeight="1">
      <c r="A12" s="66" t="s">
        <v>0</v>
      </c>
      <c r="B12" s="105"/>
      <c r="C12" s="105"/>
      <c r="D12" s="147">
        <v>240160</v>
      </c>
      <c r="E12" s="147" t="s">
        <v>17</v>
      </c>
      <c r="F12" s="147" t="s">
        <v>18</v>
      </c>
      <c r="G12" s="163"/>
    </row>
    <row r="13" spans="1:7" ht="15" customHeight="1">
      <c r="A13" s="66" t="s">
        <v>0</v>
      </c>
      <c r="B13" s="105"/>
      <c r="C13" s="105"/>
      <c r="D13" s="148"/>
      <c r="E13" s="148"/>
      <c r="F13" s="148"/>
      <c r="G13" s="163"/>
    </row>
    <row r="14" spans="1:7" ht="15" customHeight="1">
      <c r="A14" s="66" t="s">
        <v>0</v>
      </c>
      <c r="B14" s="105"/>
      <c r="C14" s="105"/>
      <c r="D14" s="134">
        <v>240164</v>
      </c>
      <c r="E14" s="134" t="s">
        <v>19</v>
      </c>
      <c r="F14" s="134" t="s">
        <v>20</v>
      </c>
      <c r="G14" s="163"/>
    </row>
    <row r="15" spans="1:7" ht="15" customHeight="1" thickBot="1">
      <c r="A15" s="66" t="s">
        <v>0</v>
      </c>
      <c r="B15" s="105"/>
      <c r="C15" s="105"/>
      <c r="D15" s="135"/>
      <c r="E15" s="135"/>
      <c r="F15" s="135"/>
      <c r="G15" s="163"/>
    </row>
    <row r="16" spans="1:7" ht="84">
      <c r="A16" s="66" t="s">
        <v>0</v>
      </c>
      <c r="B16" s="105"/>
      <c r="C16" s="105"/>
      <c r="D16" s="8">
        <v>240162</v>
      </c>
      <c r="E16" s="8" t="s">
        <v>21</v>
      </c>
      <c r="F16" s="8" t="s">
        <v>22</v>
      </c>
      <c r="G16" s="164">
        <v>15000</v>
      </c>
    </row>
    <row r="17" spans="1:7" ht="84.6" thickBot="1">
      <c r="A17" s="66" t="s">
        <v>0</v>
      </c>
      <c r="B17" s="105"/>
      <c r="C17" s="105"/>
      <c r="D17" s="7">
        <v>240165</v>
      </c>
      <c r="E17" s="7" t="s">
        <v>23</v>
      </c>
      <c r="F17" s="7" t="s">
        <v>22</v>
      </c>
      <c r="G17" s="163"/>
    </row>
    <row r="18" spans="1:7" ht="105">
      <c r="A18" s="66" t="s">
        <v>0</v>
      </c>
      <c r="B18" s="106" t="s">
        <v>7</v>
      </c>
      <c r="C18" s="106" t="s">
        <v>24</v>
      </c>
      <c r="D18" s="12">
        <v>240156</v>
      </c>
      <c r="E18" s="12" t="s">
        <v>25</v>
      </c>
      <c r="F18" s="12" t="s">
        <v>26</v>
      </c>
      <c r="G18" s="165">
        <v>31700</v>
      </c>
    </row>
    <row r="19" spans="1:7" ht="105.6" thickBot="1">
      <c r="A19" s="66" t="s">
        <v>0</v>
      </c>
      <c r="B19" s="107"/>
      <c r="C19" s="107"/>
      <c r="D19" s="13">
        <v>240012</v>
      </c>
      <c r="E19" s="13" t="s">
        <v>13</v>
      </c>
      <c r="F19" s="13" t="s">
        <v>14</v>
      </c>
      <c r="G19" s="166"/>
    </row>
    <row r="20" spans="1:7" ht="105">
      <c r="A20" s="66" t="s">
        <v>0</v>
      </c>
      <c r="B20" s="108" t="s">
        <v>7</v>
      </c>
      <c r="C20" s="130" t="s">
        <v>27</v>
      </c>
      <c r="D20" s="14">
        <v>240320</v>
      </c>
      <c r="E20" s="15" t="s">
        <v>28</v>
      </c>
      <c r="F20" s="14" t="s">
        <v>29</v>
      </c>
      <c r="G20" s="167">
        <v>68800</v>
      </c>
    </row>
    <row r="21" spans="1:7" ht="189">
      <c r="A21" s="66" t="s">
        <v>0</v>
      </c>
      <c r="B21" s="109"/>
      <c r="C21" s="107"/>
      <c r="D21" s="16">
        <v>240262</v>
      </c>
      <c r="E21" s="16" t="s">
        <v>30</v>
      </c>
      <c r="F21" s="6" t="s">
        <v>31</v>
      </c>
      <c r="G21" s="168"/>
    </row>
    <row r="22" spans="1:7" ht="84">
      <c r="A22" s="66" t="s">
        <v>0</v>
      </c>
      <c r="B22" s="109"/>
      <c r="C22" s="107"/>
      <c r="D22" s="17">
        <v>240264</v>
      </c>
      <c r="E22" s="17" t="s">
        <v>32</v>
      </c>
      <c r="F22" s="6" t="s">
        <v>33</v>
      </c>
      <c r="G22" s="168"/>
    </row>
    <row r="23" spans="1:7" ht="63">
      <c r="A23" s="66" t="s">
        <v>0</v>
      </c>
      <c r="B23" s="109"/>
      <c r="C23" s="107"/>
      <c r="D23" s="6">
        <v>240072</v>
      </c>
      <c r="E23" s="6" t="s">
        <v>34</v>
      </c>
      <c r="F23" s="6" t="s">
        <v>14</v>
      </c>
      <c r="G23" s="168"/>
    </row>
    <row r="24" spans="1:7" ht="105">
      <c r="A24" s="66" t="s">
        <v>0</v>
      </c>
      <c r="B24" s="109"/>
      <c r="C24" s="107"/>
      <c r="D24" s="6">
        <v>240265</v>
      </c>
      <c r="E24" s="6" t="s">
        <v>35</v>
      </c>
      <c r="F24" s="6" t="s">
        <v>36</v>
      </c>
      <c r="G24" s="168"/>
    </row>
    <row r="25" spans="1:7" ht="105">
      <c r="A25" s="66" t="s">
        <v>0</v>
      </c>
      <c r="B25" s="109"/>
      <c r="C25" s="107"/>
      <c r="D25" s="8">
        <v>240261</v>
      </c>
      <c r="E25" s="8" t="s">
        <v>37</v>
      </c>
      <c r="F25" s="6" t="s">
        <v>38</v>
      </c>
      <c r="G25" s="168"/>
    </row>
    <row r="26" spans="1:7" ht="84">
      <c r="A26" s="66" t="s">
        <v>39</v>
      </c>
      <c r="B26" s="110" t="s">
        <v>40</v>
      </c>
      <c r="C26" s="131" t="s">
        <v>41</v>
      </c>
      <c r="D26" s="18">
        <v>240089</v>
      </c>
      <c r="E26" s="18" t="s">
        <v>42</v>
      </c>
      <c r="F26" s="36" t="s">
        <v>43</v>
      </c>
      <c r="G26" s="42">
        <v>5800</v>
      </c>
    </row>
    <row r="27" spans="1:7" ht="63">
      <c r="A27" s="66" t="s">
        <v>39</v>
      </c>
      <c r="B27" s="111"/>
      <c r="C27" s="132"/>
      <c r="D27" s="19">
        <v>240165</v>
      </c>
      <c r="E27" s="19" t="s">
        <v>44</v>
      </c>
      <c r="F27" s="36" t="e">
        <v>#N/A</v>
      </c>
      <c r="G27" s="43">
        <v>2300</v>
      </c>
    </row>
    <row r="28" spans="1:7" ht="231">
      <c r="A28" s="66" t="s">
        <v>39</v>
      </c>
      <c r="B28" s="111"/>
      <c r="C28" s="132"/>
      <c r="D28" s="19">
        <v>200080</v>
      </c>
      <c r="E28" s="19" t="s">
        <v>45</v>
      </c>
      <c r="F28" s="36" t="s">
        <v>46</v>
      </c>
      <c r="G28" s="156">
        <v>34000</v>
      </c>
    </row>
    <row r="29" spans="1:7" ht="63">
      <c r="A29" s="66" t="s">
        <v>39</v>
      </c>
      <c r="B29" s="111"/>
      <c r="C29" s="132"/>
      <c r="D29" s="19">
        <v>240074</v>
      </c>
      <c r="E29" s="19" t="s">
        <v>47</v>
      </c>
      <c r="F29" s="36" t="s">
        <v>48</v>
      </c>
      <c r="G29" s="157"/>
    </row>
    <row r="30" spans="1:7" ht="84">
      <c r="A30" s="66" t="s">
        <v>39</v>
      </c>
      <c r="B30" s="111"/>
      <c r="C30" s="132"/>
      <c r="D30" s="19">
        <v>240088</v>
      </c>
      <c r="E30" s="19" t="s">
        <v>49</v>
      </c>
      <c r="F30" s="36" t="s">
        <v>50</v>
      </c>
      <c r="G30" s="157"/>
    </row>
    <row r="31" spans="1:7" ht="63">
      <c r="A31" s="66" t="s">
        <v>39</v>
      </c>
      <c r="B31" s="111" t="s">
        <v>51</v>
      </c>
      <c r="C31" s="113" t="s">
        <v>52</v>
      </c>
      <c r="D31" s="20">
        <v>240087</v>
      </c>
      <c r="E31" s="20" t="s">
        <v>53</v>
      </c>
      <c r="F31" s="36" t="s">
        <v>48</v>
      </c>
      <c r="G31" s="158">
        <v>40463</v>
      </c>
    </row>
    <row r="32" spans="1:7" ht="273">
      <c r="A32" s="66" t="s">
        <v>39</v>
      </c>
      <c r="B32" s="111"/>
      <c r="C32" s="113"/>
      <c r="D32" s="20">
        <v>240071</v>
      </c>
      <c r="E32" s="20" t="s">
        <v>54</v>
      </c>
      <c r="F32" s="36" t="s">
        <v>55</v>
      </c>
      <c r="G32" s="159"/>
    </row>
    <row r="33" spans="1:7" ht="105">
      <c r="A33" s="66" t="s">
        <v>39</v>
      </c>
      <c r="B33" s="111"/>
      <c r="C33" s="113"/>
      <c r="D33" s="20">
        <v>240097</v>
      </c>
      <c r="E33" s="20" t="s">
        <v>56</v>
      </c>
      <c r="F33" s="36" t="s">
        <v>57</v>
      </c>
      <c r="G33" s="159"/>
    </row>
    <row r="34" spans="1:7" ht="189">
      <c r="A34" s="66" t="s">
        <v>39</v>
      </c>
      <c r="B34" s="111"/>
      <c r="C34" s="110"/>
      <c r="D34" s="20">
        <v>200023</v>
      </c>
      <c r="E34" s="20" t="s">
        <v>58</v>
      </c>
      <c r="F34" s="36" t="s">
        <v>59</v>
      </c>
      <c r="G34" s="160"/>
    </row>
    <row r="35" spans="1:7" ht="84">
      <c r="A35" s="66" t="s">
        <v>39</v>
      </c>
      <c r="B35" s="112" t="s">
        <v>51</v>
      </c>
      <c r="C35" s="143" t="s">
        <v>60</v>
      </c>
      <c r="D35" s="19">
        <v>190051</v>
      </c>
      <c r="E35" s="19" t="s">
        <v>61</v>
      </c>
      <c r="F35" s="36" t="s">
        <v>62</v>
      </c>
      <c r="G35" s="161">
        <v>55000</v>
      </c>
    </row>
    <row r="36" spans="1:7" ht="189">
      <c r="A36" s="66" t="s">
        <v>39</v>
      </c>
      <c r="B36" s="113"/>
      <c r="C36" s="144"/>
      <c r="D36" s="19">
        <v>200023</v>
      </c>
      <c r="E36" s="19" t="s">
        <v>58</v>
      </c>
      <c r="F36" s="36" t="s">
        <v>59</v>
      </c>
      <c r="G36" s="162"/>
    </row>
    <row r="37" spans="1:7" ht="84">
      <c r="A37" s="66" t="s">
        <v>39</v>
      </c>
      <c r="B37" s="113"/>
      <c r="C37" s="144"/>
      <c r="D37" s="19">
        <v>240075</v>
      </c>
      <c r="E37" s="19" t="s">
        <v>63</v>
      </c>
      <c r="F37" s="36" t="s">
        <v>64</v>
      </c>
      <c r="G37" s="162"/>
    </row>
    <row r="38" spans="1:7" ht="105">
      <c r="A38" s="66" t="s">
        <v>39</v>
      </c>
      <c r="B38" s="113"/>
      <c r="C38" s="144"/>
      <c r="D38" s="19">
        <v>240091</v>
      </c>
      <c r="E38" s="19" t="s">
        <v>65</v>
      </c>
      <c r="F38" s="36" t="s">
        <v>43</v>
      </c>
      <c r="G38" s="162"/>
    </row>
    <row r="39" spans="1:7" ht="105">
      <c r="A39" s="66" t="s">
        <v>39</v>
      </c>
      <c r="B39" s="113"/>
      <c r="C39" s="144"/>
      <c r="D39" s="19">
        <v>240096</v>
      </c>
      <c r="E39" s="19" t="s">
        <v>66</v>
      </c>
      <c r="F39" s="36" t="s">
        <v>67</v>
      </c>
      <c r="G39" s="162"/>
    </row>
    <row r="40" spans="1:7" ht="105">
      <c r="A40" s="66" t="s">
        <v>39</v>
      </c>
      <c r="B40" s="113"/>
      <c r="C40" s="144"/>
      <c r="D40" s="19">
        <v>240096</v>
      </c>
      <c r="E40" s="19" t="s">
        <v>66</v>
      </c>
      <c r="F40" s="36" t="s">
        <v>67</v>
      </c>
      <c r="G40" s="162"/>
    </row>
    <row r="41" spans="1:7" ht="84">
      <c r="A41" s="66" t="s">
        <v>39</v>
      </c>
      <c r="B41" s="110"/>
      <c r="C41" s="131"/>
      <c r="D41" s="19">
        <v>240162</v>
      </c>
      <c r="E41" s="19" t="s">
        <v>21</v>
      </c>
      <c r="F41" s="36" t="s">
        <v>22</v>
      </c>
      <c r="G41" s="44">
        <v>10990</v>
      </c>
    </row>
    <row r="42" spans="1:7" ht="84">
      <c r="A42" s="66" t="s">
        <v>39</v>
      </c>
      <c r="B42" s="112" t="s">
        <v>51</v>
      </c>
      <c r="C42" s="112" t="s">
        <v>68</v>
      </c>
      <c r="D42" s="20">
        <v>240213</v>
      </c>
      <c r="E42" s="20" t="s">
        <v>69</v>
      </c>
      <c r="F42" s="36" t="s">
        <v>43</v>
      </c>
      <c r="G42" s="37">
        <v>16000</v>
      </c>
    </row>
    <row r="43" spans="1:7" ht="105">
      <c r="A43" s="66" t="s">
        <v>39</v>
      </c>
      <c r="B43" s="110"/>
      <c r="C43" s="110"/>
      <c r="D43" s="20">
        <v>240166</v>
      </c>
      <c r="E43" s="20" t="s">
        <v>70</v>
      </c>
      <c r="F43" s="36" t="s">
        <v>67</v>
      </c>
      <c r="G43" s="37">
        <v>50878</v>
      </c>
    </row>
    <row r="44" spans="1:7" ht="63">
      <c r="A44" s="66" t="s">
        <v>71</v>
      </c>
      <c r="B44" s="40" t="s">
        <v>72</v>
      </c>
      <c r="C44" s="40" t="s">
        <v>73</v>
      </c>
      <c r="D44" s="21">
        <v>240021</v>
      </c>
      <c r="E44" s="21" t="s">
        <v>74</v>
      </c>
      <c r="F44" s="36" t="s">
        <v>75</v>
      </c>
      <c r="G44" s="45">
        <v>78300</v>
      </c>
    </row>
    <row r="45" spans="1:7" ht="105">
      <c r="A45" s="66" t="s">
        <v>71</v>
      </c>
      <c r="B45" s="114" t="s">
        <v>76</v>
      </c>
      <c r="C45" s="124" t="s">
        <v>77</v>
      </c>
      <c r="D45" s="22">
        <v>200236</v>
      </c>
      <c r="E45" s="22" t="s">
        <v>78</v>
      </c>
      <c r="F45" s="36" t="s">
        <v>79</v>
      </c>
      <c r="G45" s="174">
        <v>458600</v>
      </c>
    </row>
    <row r="46" spans="1:7" ht="126">
      <c r="A46" s="66" t="s">
        <v>71</v>
      </c>
      <c r="B46" s="114"/>
      <c r="C46" s="125"/>
      <c r="D46" s="17">
        <v>240217</v>
      </c>
      <c r="E46" s="17" t="s">
        <v>80</v>
      </c>
      <c r="F46" s="36" t="s">
        <v>81</v>
      </c>
      <c r="G46" s="175"/>
    </row>
    <row r="47" spans="1:7" ht="84">
      <c r="A47" s="66" t="s">
        <v>71</v>
      </c>
      <c r="B47" s="114"/>
      <c r="C47" s="125"/>
      <c r="D47" s="17">
        <v>240011</v>
      </c>
      <c r="E47" s="17" t="s">
        <v>82</v>
      </c>
      <c r="F47" s="36" t="s">
        <v>83</v>
      </c>
      <c r="G47" s="175"/>
    </row>
    <row r="48" spans="1:7" ht="273">
      <c r="A48" s="66" t="s">
        <v>71</v>
      </c>
      <c r="B48" s="114"/>
      <c r="C48" s="125"/>
      <c r="D48" s="17">
        <v>240020</v>
      </c>
      <c r="E48" s="17" t="s">
        <v>84</v>
      </c>
      <c r="F48" s="36" t="s">
        <v>85</v>
      </c>
      <c r="G48" s="175"/>
    </row>
    <row r="49" spans="1:7" ht="84">
      <c r="A49" s="66" t="s">
        <v>71</v>
      </c>
      <c r="B49" s="114"/>
      <c r="C49" s="125"/>
      <c r="D49" s="17">
        <v>240214</v>
      </c>
      <c r="E49" s="17" t="s">
        <v>86</v>
      </c>
      <c r="F49" s="36" t="s">
        <v>43</v>
      </c>
      <c r="G49" s="175"/>
    </row>
    <row r="50" spans="1:7" ht="126">
      <c r="A50" s="66" t="s">
        <v>71</v>
      </c>
      <c r="B50" s="114"/>
      <c r="C50" s="126"/>
      <c r="D50" s="17">
        <v>240010</v>
      </c>
      <c r="E50" s="17" t="s">
        <v>87</v>
      </c>
      <c r="F50" s="36" t="s">
        <v>88</v>
      </c>
      <c r="G50" s="176"/>
    </row>
    <row r="51" spans="1:7" ht="63">
      <c r="A51" s="66" t="s">
        <v>71</v>
      </c>
      <c r="B51" s="115" t="s">
        <v>76</v>
      </c>
      <c r="C51" s="115" t="s">
        <v>89</v>
      </c>
      <c r="D51" s="23">
        <v>240021</v>
      </c>
      <c r="E51" s="23" t="s">
        <v>74</v>
      </c>
      <c r="F51" s="36" t="s">
        <v>75</v>
      </c>
      <c r="G51" s="46">
        <v>30500</v>
      </c>
    </row>
    <row r="52" spans="1:7" ht="126">
      <c r="A52" s="66" t="s">
        <v>71</v>
      </c>
      <c r="B52" s="116"/>
      <c r="C52" s="116"/>
      <c r="D52" s="21" t="s">
        <v>90</v>
      </c>
      <c r="E52" s="21" t="s">
        <v>91</v>
      </c>
      <c r="F52" s="36" t="s">
        <v>92</v>
      </c>
      <c r="G52" s="46">
        <v>1183</v>
      </c>
    </row>
    <row r="53" spans="1:7" ht="84">
      <c r="A53" s="66" t="s">
        <v>71</v>
      </c>
      <c r="B53" s="117" t="s">
        <v>93</v>
      </c>
      <c r="C53" s="127" t="s">
        <v>94</v>
      </c>
      <c r="D53" s="17">
        <v>240215</v>
      </c>
      <c r="E53" s="17" t="s">
        <v>95</v>
      </c>
      <c r="F53" s="36" t="s">
        <v>43</v>
      </c>
      <c r="G53" s="174">
        <v>57600</v>
      </c>
    </row>
    <row r="54" spans="1:7" ht="84">
      <c r="A54" s="66" t="s">
        <v>71</v>
      </c>
      <c r="B54" s="118"/>
      <c r="C54" s="128"/>
      <c r="D54" s="17">
        <v>240216</v>
      </c>
      <c r="E54" s="17" t="s">
        <v>96</v>
      </c>
      <c r="F54" s="36" t="s">
        <v>43</v>
      </c>
      <c r="G54" s="175"/>
    </row>
    <row r="55" spans="1:7" ht="105">
      <c r="A55" s="66" t="s">
        <v>71</v>
      </c>
      <c r="B55" s="119"/>
      <c r="C55" s="129"/>
      <c r="D55" s="24">
        <v>240156</v>
      </c>
      <c r="E55" s="24" t="s">
        <v>25</v>
      </c>
      <c r="F55" s="36" t="s">
        <v>92</v>
      </c>
      <c r="G55" s="175"/>
    </row>
    <row r="56" spans="1:7" ht="84">
      <c r="A56" s="66" t="s">
        <v>97</v>
      </c>
      <c r="B56" s="3" t="s">
        <v>40</v>
      </c>
      <c r="C56" s="138" t="s">
        <v>98</v>
      </c>
      <c r="D56" s="3">
        <v>240016</v>
      </c>
      <c r="E56" s="3" t="s">
        <v>99</v>
      </c>
      <c r="F56" s="36" t="s">
        <v>100</v>
      </c>
      <c r="G56" s="47">
        <v>13500</v>
      </c>
    </row>
    <row r="57" spans="1:7" ht="105">
      <c r="A57" s="66" t="s">
        <v>97</v>
      </c>
      <c r="B57" s="3" t="s">
        <v>40</v>
      </c>
      <c r="C57" s="139"/>
      <c r="D57" s="3">
        <v>240024</v>
      </c>
      <c r="E57" s="3" t="s">
        <v>101</v>
      </c>
      <c r="F57" s="36" t="s">
        <v>102</v>
      </c>
      <c r="G57" s="177">
        <v>58659</v>
      </c>
    </row>
    <row r="58" spans="1:7" ht="84">
      <c r="A58" s="66" t="s">
        <v>97</v>
      </c>
      <c r="B58" s="3" t="s">
        <v>40</v>
      </c>
      <c r="C58" s="139"/>
      <c r="D58" s="25">
        <v>240086</v>
      </c>
      <c r="E58" s="26" t="s">
        <v>103</v>
      </c>
      <c r="F58" s="36" t="s">
        <v>50</v>
      </c>
      <c r="G58" s="178"/>
    </row>
    <row r="59" spans="1:7" ht="105">
      <c r="A59" s="66" t="s">
        <v>97</v>
      </c>
      <c r="B59" s="3" t="s">
        <v>40</v>
      </c>
      <c r="C59" s="139"/>
      <c r="D59" s="3">
        <v>240093</v>
      </c>
      <c r="E59" s="3" t="s">
        <v>104</v>
      </c>
      <c r="F59" s="36" t="s">
        <v>105</v>
      </c>
      <c r="G59" s="178"/>
    </row>
    <row r="60" spans="1:7" ht="105">
      <c r="A60" s="66" t="s">
        <v>97</v>
      </c>
      <c r="B60" s="3" t="s">
        <v>40</v>
      </c>
      <c r="C60" s="139"/>
      <c r="D60" s="27">
        <v>200026</v>
      </c>
      <c r="E60" s="27" t="s">
        <v>106</v>
      </c>
      <c r="F60" s="36" t="s">
        <v>107</v>
      </c>
      <c r="G60" s="178"/>
    </row>
    <row r="61" spans="1:7" ht="105">
      <c r="A61" s="66" t="s">
        <v>97</v>
      </c>
      <c r="B61" s="3" t="s">
        <v>40</v>
      </c>
      <c r="C61" s="139"/>
      <c r="D61" s="3">
        <v>240024</v>
      </c>
      <c r="E61" s="3" t="s">
        <v>101</v>
      </c>
      <c r="F61" s="36" t="s">
        <v>102</v>
      </c>
      <c r="G61" s="178"/>
    </row>
    <row r="62" spans="1:7" ht="84">
      <c r="A62" s="66" t="s">
        <v>97</v>
      </c>
      <c r="B62" s="3" t="s">
        <v>40</v>
      </c>
      <c r="C62" s="139"/>
      <c r="D62" s="3">
        <v>240095</v>
      </c>
      <c r="E62" s="3" t="s">
        <v>108</v>
      </c>
      <c r="F62" s="36" t="s">
        <v>109</v>
      </c>
      <c r="G62" s="178"/>
    </row>
    <row r="63" spans="1:7" ht="84">
      <c r="A63" s="66" t="s">
        <v>97</v>
      </c>
      <c r="B63" s="3" t="s">
        <v>40</v>
      </c>
      <c r="C63" s="139"/>
      <c r="D63" s="3">
        <v>240127</v>
      </c>
      <c r="E63" s="3" t="s">
        <v>110</v>
      </c>
      <c r="F63" s="36" t="s">
        <v>111</v>
      </c>
      <c r="G63" s="178"/>
    </row>
    <row r="64" spans="1:7" ht="84">
      <c r="A64" s="66" t="s">
        <v>97</v>
      </c>
      <c r="B64" s="4" t="s">
        <v>40</v>
      </c>
      <c r="C64" s="140" t="s">
        <v>112</v>
      </c>
      <c r="D64" s="28">
        <v>240086</v>
      </c>
      <c r="E64" s="28" t="s">
        <v>103</v>
      </c>
      <c r="F64" s="36" t="s">
        <v>50</v>
      </c>
      <c r="G64" s="169">
        <v>308806</v>
      </c>
    </row>
    <row r="65" spans="1:7" ht="84">
      <c r="A65" s="66" t="s">
        <v>97</v>
      </c>
      <c r="B65" s="4"/>
      <c r="C65" s="141"/>
      <c r="D65" s="28">
        <v>240127</v>
      </c>
      <c r="E65" s="28" t="s">
        <v>110</v>
      </c>
      <c r="F65" s="36" t="s">
        <v>111</v>
      </c>
      <c r="G65" s="169"/>
    </row>
    <row r="66" spans="1:7" ht="126">
      <c r="A66" s="66" t="s">
        <v>97</v>
      </c>
      <c r="B66" s="4" t="s">
        <v>40</v>
      </c>
      <c r="C66" s="141"/>
      <c r="D66" s="28">
        <v>170040</v>
      </c>
      <c r="E66" s="28" t="s">
        <v>113</v>
      </c>
      <c r="F66" s="28" t="s">
        <v>114</v>
      </c>
      <c r="G66" s="169"/>
    </row>
    <row r="67" spans="1:7" ht="63">
      <c r="A67" s="66" t="s">
        <v>97</v>
      </c>
      <c r="B67" s="3" t="s">
        <v>51</v>
      </c>
      <c r="C67" s="138" t="s">
        <v>115</v>
      </c>
      <c r="D67" s="3">
        <v>240073</v>
      </c>
      <c r="E67" s="3" t="s">
        <v>116</v>
      </c>
      <c r="F67" s="36" t="s">
        <v>117</v>
      </c>
      <c r="G67" s="170">
        <v>138000</v>
      </c>
    </row>
    <row r="68" spans="1:7" ht="126">
      <c r="A68" s="66" t="s">
        <v>97</v>
      </c>
      <c r="B68" s="3" t="s">
        <v>51</v>
      </c>
      <c r="C68" s="139"/>
      <c r="D68" s="30">
        <v>240092</v>
      </c>
      <c r="E68" s="3" t="s">
        <v>118</v>
      </c>
      <c r="F68" s="36" t="s">
        <v>119</v>
      </c>
      <c r="G68" s="171"/>
    </row>
    <row r="69" spans="1:7" ht="105">
      <c r="A69" s="66" t="s">
        <v>97</v>
      </c>
      <c r="B69" s="3" t="s">
        <v>51</v>
      </c>
      <c r="C69" s="139"/>
      <c r="D69" s="3">
        <v>240093</v>
      </c>
      <c r="E69" s="3" t="s">
        <v>104</v>
      </c>
      <c r="F69" s="36" t="s">
        <v>105</v>
      </c>
      <c r="G69" s="171"/>
    </row>
    <row r="70" spans="1:7" ht="126">
      <c r="A70" s="66" t="s">
        <v>97</v>
      </c>
      <c r="B70" s="3" t="s">
        <v>51</v>
      </c>
      <c r="C70" s="139"/>
      <c r="D70" s="30">
        <v>240092</v>
      </c>
      <c r="E70" s="3" t="s">
        <v>118</v>
      </c>
      <c r="F70" s="36" t="s">
        <v>119</v>
      </c>
      <c r="G70" s="171"/>
    </row>
    <row r="71" spans="1:7" ht="105">
      <c r="A71" s="66" t="s">
        <v>97</v>
      </c>
      <c r="B71" s="3" t="s">
        <v>51</v>
      </c>
      <c r="C71" s="139"/>
      <c r="D71" s="3">
        <v>200030</v>
      </c>
      <c r="E71" s="3" t="s">
        <v>120</v>
      </c>
      <c r="F71" s="36" t="s">
        <v>121</v>
      </c>
      <c r="G71" s="171"/>
    </row>
    <row r="72" spans="1:7" ht="84">
      <c r="A72" s="66" t="s">
        <v>97</v>
      </c>
      <c r="B72" s="3" t="s">
        <v>51</v>
      </c>
      <c r="C72" s="139"/>
      <c r="D72" s="3">
        <v>240098</v>
      </c>
      <c r="E72" s="3" t="s">
        <v>122</v>
      </c>
      <c r="F72" s="36" t="s">
        <v>43</v>
      </c>
      <c r="G72" s="171"/>
    </row>
    <row r="73" spans="1:7" ht="84">
      <c r="A73" s="66" t="s">
        <v>97</v>
      </c>
      <c r="B73" s="3" t="s">
        <v>51</v>
      </c>
      <c r="C73" s="139"/>
      <c r="D73" s="3">
        <v>200029</v>
      </c>
      <c r="E73" s="3" t="s">
        <v>123</v>
      </c>
      <c r="F73" s="36" t="s">
        <v>107</v>
      </c>
      <c r="G73" s="172"/>
    </row>
    <row r="74" spans="1:7" ht="84">
      <c r="A74" s="66" t="s">
        <v>97</v>
      </c>
      <c r="B74" s="3" t="s">
        <v>51</v>
      </c>
      <c r="C74" s="142"/>
      <c r="D74" s="3">
        <v>240345</v>
      </c>
      <c r="E74" s="3" t="s">
        <v>124</v>
      </c>
      <c r="F74" s="36" t="s">
        <v>43</v>
      </c>
      <c r="G74" s="48">
        <v>3000</v>
      </c>
    </row>
    <row r="75" spans="1:7" ht="105">
      <c r="A75" s="66" t="s">
        <v>97</v>
      </c>
      <c r="B75" s="4" t="s">
        <v>51</v>
      </c>
      <c r="C75" s="140" t="s">
        <v>125</v>
      </c>
      <c r="D75" s="4">
        <v>240024</v>
      </c>
      <c r="E75" s="4" t="s">
        <v>101</v>
      </c>
      <c r="F75" s="36" t="s">
        <v>102</v>
      </c>
      <c r="G75" s="173">
        <v>74000</v>
      </c>
    </row>
    <row r="76" spans="1:7" ht="105">
      <c r="A76" s="66" t="s">
        <v>97</v>
      </c>
      <c r="B76" s="4" t="s">
        <v>51</v>
      </c>
      <c r="C76" s="141"/>
      <c r="D76" s="4">
        <v>200027</v>
      </c>
      <c r="E76" s="4" t="s">
        <v>126</v>
      </c>
      <c r="F76" s="36" t="s">
        <v>127</v>
      </c>
      <c r="G76" s="173"/>
    </row>
    <row r="77" spans="1:7" ht="84">
      <c r="A77" s="66" t="s">
        <v>97</v>
      </c>
      <c r="B77" s="4" t="s">
        <v>51</v>
      </c>
      <c r="C77" s="141"/>
      <c r="D77" s="4">
        <v>200028</v>
      </c>
      <c r="E77" s="4" t="s">
        <v>128</v>
      </c>
      <c r="F77" s="36" t="s">
        <v>129</v>
      </c>
      <c r="G77" s="173"/>
    </row>
    <row r="78" spans="1:7" ht="105">
      <c r="A78" s="66" t="s">
        <v>97</v>
      </c>
      <c r="B78" s="4" t="s">
        <v>51</v>
      </c>
      <c r="C78" s="141"/>
      <c r="D78" s="28">
        <v>200030</v>
      </c>
      <c r="E78" s="28" t="s">
        <v>120</v>
      </c>
      <c r="F78" s="36" t="s">
        <v>121</v>
      </c>
      <c r="G78" s="173"/>
    </row>
    <row r="79" spans="1:7" ht="84">
      <c r="A79" s="66" t="s">
        <v>97</v>
      </c>
      <c r="B79" s="4" t="s">
        <v>51</v>
      </c>
      <c r="C79" s="141"/>
      <c r="D79" s="4">
        <v>240095</v>
      </c>
      <c r="E79" s="4" t="s">
        <v>108</v>
      </c>
      <c r="F79" s="36" t="s">
        <v>109</v>
      </c>
      <c r="G79" s="173"/>
    </row>
    <row r="80" spans="1:7" ht="105">
      <c r="A80" s="66" t="s">
        <v>97</v>
      </c>
      <c r="B80" s="4" t="s">
        <v>51</v>
      </c>
      <c r="C80" s="141"/>
      <c r="D80" s="4">
        <v>240024</v>
      </c>
      <c r="E80" s="4" t="s">
        <v>130</v>
      </c>
      <c r="F80" s="36" t="s">
        <v>102</v>
      </c>
      <c r="G80" s="173"/>
    </row>
    <row r="81" spans="1:7" ht="84">
      <c r="A81" s="66" t="s">
        <v>97</v>
      </c>
      <c r="B81" s="4" t="s">
        <v>51</v>
      </c>
      <c r="C81" s="141"/>
      <c r="D81" s="4">
        <v>240099</v>
      </c>
      <c r="E81" s="4" t="s">
        <v>131</v>
      </c>
      <c r="F81" s="36" t="s">
        <v>109</v>
      </c>
      <c r="G81" s="173"/>
    </row>
    <row r="82" spans="1:7" ht="84">
      <c r="A82" s="66" t="s">
        <v>97</v>
      </c>
      <c r="B82" s="4" t="s">
        <v>51</v>
      </c>
      <c r="C82" s="141"/>
      <c r="D82" s="29">
        <v>240017</v>
      </c>
      <c r="E82" s="29" t="s">
        <v>132</v>
      </c>
      <c r="F82" s="36" t="s">
        <v>100</v>
      </c>
      <c r="G82" s="52">
        <v>14200</v>
      </c>
    </row>
    <row r="83" spans="1:7" ht="168">
      <c r="A83" s="66" t="s">
        <v>97</v>
      </c>
      <c r="B83" s="121" t="s">
        <v>51</v>
      </c>
      <c r="C83" s="138" t="s">
        <v>133</v>
      </c>
      <c r="D83" s="3">
        <v>200274</v>
      </c>
      <c r="E83" s="3" t="s">
        <v>134</v>
      </c>
      <c r="F83" s="36" t="s">
        <v>135</v>
      </c>
      <c r="G83" s="170">
        <v>67000</v>
      </c>
    </row>
    <row r="84" spans="1:7" ht="63">
      <c r="A84" s="66" t="s">
        <v>97</v>
      </c>
      <c r="B84" s="121"/>
      <c r="C84" s="139"/>
      <c r="D84" s="3">
        <v>240343</v>
      </c>
      <c r="E84" s="3" t="s">
        <v>136</v>
      </c>
      <c r="F84" s="36" t="s">
        <v>137</v>
      </c>
      <c r="G84" s="171"/>
    </row>
    <row r="85" spans="1:7" ht="105">
      <c r="A85" s="66" t="s">
        <v>97</v>
      </c>
      <c r="B85" s="121"/>
      <c r="C85" s="139"/>
      <c r="D85" s="3">
        <v>240344</v>
      </c>
      <c r="E85" s="3" t="s">
        <v>138</v>
      </c>
      <c r="F85" s="36" t="s">
        <v>139</v>
      </c>
      <c r="G85" s="172"/>
    </row>
    <row r="86" spans="1:7" ht="105">
      <c r="A86" s="66" t="s">
        <v>97</v>
      </c>
      <c r="B86" s="121"/>
      <c r="C86" s="139"/>
      <c r="D86" s="3">
        <v>240321</v>
      </c>
      <c r="E86" s="3" t="s">
        <v>140</v>
      </c>
      <c r="F86" s="36" t="s">
        <v>48</v>
      </c>
      <c r="G86" s="53">
        <v>2100</v>
      </c>
    </row>
    <row r="87" spans="1:7">
      <c r="A87" s="66" t="s">
        <v>141</v>
      </c>
      <c r="B87" s="122" t="s">
        <v>142</v>
      </c>
      <c r="C87" s="106" t="s">
        <v>143</v>
      </c>
      <c r="D87" s="145">
        <v>200403</v>
      </c>
      <c r="E87" s="145" t="s">
        <v>144</v>
      </c>
      <c r="F87" s="36" t="e">
        <v>#N/A</v>
      </c>
      <c r="G87" s="181">
        <v>54009</v>
      </c>
    </row>
    <row r="88" spans="1:7">
      <c r="A88" s="66" t="s">
        <v>141</v>
      </c>
      <c r="B88" s="122"/>
      <c r="C88" s="107"/>
      <c r="D88" s="146"/>
      <c r="E88" s="146"/>
      <c r="F88" s="36" t="e">
        <v>#N/A</v>
      </c>
      <c r="G88" s="163"/>
    </row>
    <row r="89" spans="1:7">
      <c r="A89" s="66" t="s">
        <v>141</v>
      </c>
      <c r="B89" s="122"/>
      <c r="C89" s="107"/>
      <c r="D89" s="146"/>
      <c r="E89" s="146"/>
      <c r="F89" s="36" t="e">
        <v>#N/A</v>
      </c>
      <c r="G89" s="163"/>
    </row>
    <row r="90" spans="1:7">
      <c r="A90" s="66" t="s">
        <v>141</v>
      </c>
      <c r="B90" s="122"/>
      <c r="C90" s="107"/>
      <c r="D90" s="145">
        <v>160494</v>
      </c>
      <c r="E90" s="145" t="s">
        <v>145</v>
      </c>
      <c r="F90" s="36" t="e">
        <v>#N/A</v>
      </c>
      <c r="G90" s="179"/>
    </row>
    <row r="91" spans="1:7">
      <c r="A91" s="66" t="s">
        <v>141</v>
      </c>
      <c r="B91" s="122"/>
      <c r="C91" s="107"/>
      <c r="D91" s="146"/>
      <c r="E91" s="146"/>
      <c r="F91" s="36" t="e">
        <v>#N/A</v>
      </c>
      <c r="G91" s="55">
        <v>34515</v>
      </c>
    </row>
    <row r="92" spans="1:7">
      <c r="A92" s="66" t="s">
        <v>141</v>
      </c>
      <c r="B92" s="122"/>
      <c r="C92" s="107"/>
      <c r="D92" s="153">
        <v>160492</v>
      </c>
      <c r="E92" s="153" t="s">
        <v>146</v>
      </c>
      <c r="F92" s="36" t="e">
        <v>#N/A</v>
      </c>
      <c r="G92" s="54">
        <v>76000</v>
      </c>
    </row>
    <row r="93" spans="1:7">
      <c r="A93" s="66" t="s">
        <v>141</v>
      </c>
      <c r="B93" s="122"/>
      <c r="C93" s="107"/>
      <c r="D93" s="154"/>
      <c r="E93" s="154"/>
      <c r="F93" s="36" t="e">
        <v>#N/A</v>
      </c>
      <c r="G93" s="54">
        <v>3250</v>
      </c>
    </row>
    <row r="94" spans="1:7" ht="21" customHeight="1">
      <c r="A94" s="66" t="s">
        <v>141</v>
      </c>
      <c r="B94" s="123" t="s">
        <v>147</v>
      </c>
      <c r="C94" s="106" t="s">
        <v>148</v>
      </c>
      <c r="D94" s="155">
        <v>200405</v>
      </c>
      <c r="E94" s="155" t="s">
        <v>149</v>
      </c>
      <c r="F94" s="36" t="e">
        <v>#N/A</v>
      </c>
      <c r="G94" s="182">
        <v>646</v>
      </c>
    </row>
    <row r="95" spans="1:7">
      <c r="A95" s="66" t="s">
        <v>141</v>
      </c>
      <c r="B95" s="123"/>
      <c r="C95" s="107"/>
      <c r="D95" s="155"/>
      <c r="E95" s="155"/>
      <c r="F95" s="36" t="e">
        <v>#N/A</v>
      </c>
      <c r="G95" s="182"/>
    </row>
    <row r="96" spans="1:7">
      <c r="A96" s="66" t="s">
        <v>141</v>
      </c>
      <c r="B96" s="123"/>
      <c r="C96" s="107"/>
      <c r="D96" s="155"/>
      <c r="E96" s="155"/>
      <c r="F96" s="36" t="e">
        <v>#N/A</v>
      </c>
      <c r="G96" s="182"/>
    </row>
    <row r="97" spans="1:7">
      <c r="A97" s="66" t="s">
        <v>141</v>
      </c>
      <c r="B97" s="123"/>
      <c r="C97" s="107"/>
      <c r="D97" s="155"/>
      <c r="E97" s="155"/>
      <c r="F97" s="36" t="e">
        <v>#N/A</v>
      </c>
      <c r="G97" s="182"/>
    </row>
    <row r="98" spans="1:7">
      <c r="A98" s="66" t="s">
        <v>141</v>
      </c>
      <c r="B98" s="122" t="s">
        <v>150</v>
      </c>
      <c r="C98" s="105" t="s">
        <v>151</v>
      </c>
      <c r="D98" s="149" t="s">
        <v>152</v>
      </c>
      <c r="E98" s="149" t="s">
        <v>153</v>
      </c>
      <c r="F98" s="36" t="e">
        <v>#N/A</v>
      </c>
      <c r="G98" s="183">
        <v>47000</v>
      </c>
    </row>
    <row r="99" spans="1:7">
      <c r="A99" s="66" t="s">
        <v>141</v>
      </c>
      <c r="B99" s="122"/>
      <c r="C99" s="105"/>
      <c r="D99" s="150"/>
      <c r="E99" s="150"/>
      <c r="F99" s="36" t="e">
        <v>#N/A</v>
      </c>
      <c r="G99" s="180"/>
    </row>
    <row r="100" spans="1:7">
      <c r="A100" s="66" t="s">
        <v>141</v>
      </c>
      <c r="B100" s="122"/>
      <c r="C100" s="105"/>
      <c r="D100" s="151"/>
      <c r="E100" s="151"/>
      <c r="F100" s="36" t="e">
        <v>#N/A</v>
      </c>
      <c r="G100" s="180"/>
    </row>
    <row r="101" spans="1:7" ht="27" customHeight="1">
      <c r="A101" s="66" t="s">
        <v>141</v>
      </c>
      <c r="B101" s="122" t="s">
        <v>150</v>
      </c>
      <c r="C101" s="107" t="s">
        <v>154</v>
      </c>
      <c r="D101" s="31" t="s">
        <v>155</v>
      </c>
      <c r="E101" s="32" t="s">
        <v>156</v>
      </c>
      <c r="F101" s="36" t="e">
        <v>#N/A</v>
      </c>
      <c r="G101" s="179">
        <v>2085</v>
      </c>
    </row>
    <row r="102" spans="1:7" ht="27" customHeight="1">
      <c r="A102" s="66" t="s">
        <v>141</v>
      </c>
      <c r="B102" s="122"/>
      <c r="C102" s="107"/>
      <c r="D102" s="31" t="s">
        <v>157</v>
      </c>
      <c r="E102" s="32" t="s">
        <v>158</v>
      </c>
      <c r="F102" s="36" t="e">
        <v>#N/A</v>
      </c>
      <c r="G102" s="180"/>
    </row>
    <row r="103" spans="1:7" ht="21" customHeight="1">
      <c r="A103" s="66" t="s">
        <v>141</v>
      </c>
      <c r="B103" s="56" t="s">
        <v>159</v>
      </c>
      <c r="C103" s="51" t="s">
        <v>160</v>
      </c>
      <c r="D103" s="39">
        <v>240210</v>
      </c>
      <c r="E103" s="57" t="s">
        <v>161</v>
      </c>
      <c r="F103" s="36" t="s">
        <v>48</v>
      </c>
      <c r="G103" s="58">
        <v>280</v>
      </c>
    </row>
    <row r="104" spans="1:7" ht="15" customHeight="1">
      <c r="A104" s="66" t="s">
        <v>162</v>
      </c>
      <c r="B104" s="120" t="s">
        <v>163</v>
      </c>
      <c r="C104" s="136" t="s">
        <v>164</v>
      </c>
      <c r="D104" s="152">
        <v>240320</v>
      </c>
      <c r="E104" s="152" t="s">
        <v>165</v>
      </c>
      <c r="F104" s="36" t="e">
        <v>#N/A</v>
      </c>
      <c r="G104" s="180">
        <v>2900</v>
      </c>
    </row>
    <row r="105" spans="1:7" ht="15" customHeight="1">
      <c r="A105" s="66" t="s">
        <v>162</v>
      </c>
      <c r="B105" s="120"/>
      <c r="C105" s="137"/>
      <c r="D105" s="152"/>
      <c r="E105" s="152"/>
      <c r="F105" s="36" t="e">
        <v>#N/A</v>
      </c>
      <c r="G105" s="180"/>
    </row>
    <row r="106" spans="1:7" ht="15" customHeight="1">
      <c r="A106" s="66" t="s">
        <v>162</v>
      </c>
      <c r="B106" s="120"/>
      <c r="C106" s="137"/>
      <c r="D106" s="152"/>
      <c r="E106" s="152"/>
      <c r="F106" s="36" t="e">
        <v>#N/A</v>
      </c>
      <c r="G106" s="180"/>
    </row>
    <row r="107" spans="1:7" ht="105" customHeight="1">
      <c r="A107" s="66" t="s">
        <v>166</v>
      </c>
      <c r="B107" s="1" t="s">
        <v>167</v>
      </c>
      <c r="C107" s="7" t="s">
        <v>168</v>
      </c>
      <c r="D107" s="33">
        <v>240322</v>
      </c>
      <c r="E107" s="33" t="s">
        <v>169</v>
      </c>
      <c r="F107" s="36" t="s">
        <v>170</v>
      </c>
      <c r="G107" s="49">
        <v>800</v>
      </c>
    </row>
    <row r="108" spans="1:7" ht="147" customHeight="1">
      <c r="A108" s="66" t="s">
        <v>171</v>
      </c>
      <c r="B108" s="1" t="s">
        <v>167</v>
      </c>
      <c r="C108" s="6" t="s">
        <v>172</v>
      </c>
      <c r="D108" s="33">
        <v>240319</v>
      </c>
      <c r="E108" s="33" t="s">
        <v>173</v>
      </c>
      <c r="F108" s="36" t="s">
        <v>43</v>
      </c>
      <c r="G108" s="49">
        <v>300</v>
      </c>
    </row>
    <row r="109" spans="1:7" ht="42">
      <c r="A109" s="66" t="s">
        <v>174</v>
      </c>
      <c r="B109" s="114" t="s">
        <v>72</v>
      </c>
      <c r="C109" s="114" t="s">
        <v>175</v>
      </c>
      <c r="D109" s="21"/>
      <c r="E109" s="21" t="s">
        <v>176</v>
      </c>
      <c r="F109" s="36" t="e">
        <v>#N/A</v>
      </c>
      <c r="G109" s="46" t="s">
        <v>177</v>
      </c>
    </row>
    <row r="110" spans="1:7" ht="42">
      <c r="A110" s="66" t="s">
        <v>174</v>
      </c>
      <c r="B110" s="114"/>
      <c r="C110" s="114"/>
      <c r="D110" s="21"/>
      <c r="E110" s="21" t="s">
        <v>176</v>
      </c>
      <c r="F110" s="36" t="e">
        <v>#N/A</v>
      </c>
      <c r="G110" s="46" t="s">
        <v>177</v>
      </c>
    </row>
    <row r="111" spans="1:7" ht="42">
      <c r="A111" s="66" t="s">
        <v>174</v>
      </c>
      <c r="B111" s="114"/>
      <c r="C111" s="114"/>
      <c r="D111" s="21"/>
      <c r="E111" s="21" t="s">
        <v>176</v>
      </c>
      <c r="F111" s="36" t="e">
        <v>#N/A</v>
      </c>
      <c r="G111" s="46" t="s">
        <v>177</v>
      </c>
    </row>
    <row r="112" spans="1:7" ht="42">
      <c r="A112" s="66" t="s">
        <v>174</v>
      </c>
      <c r="B112" s="114"/>
      <c r="C112" s="114"/>
      <c r="D112" s="21"/>
      <c r="E112" s="21" t="s">
        <v>176</v>
      </c>
      <c r="F112" s="36" t="e">
        <v>#N/A</v>
      </c>
      <c r="G112" s="46" t="s">
        <v>177</v>
      </c>
    </row>
    <row r="113" spans="1:7" ht="42">
      <c r="A113" s="66" t="s">
        <v>174</v>
      </c>
      <c r="B113" s="114"/>
      <c r="C113" s="114"/>
      <c r="D113" s="21"/>
      <c r="E113" s="21" t="s">
        <v>176</v>
      </c>
      <c r="F113" s="36" t="e">
        <v>#N/A</v>
      </c>
      <c r="G113" s="46" t="s">
        <v>177</v>
      </c>
    </row>
    <row r="114" spans="1:7" ht="42">
      <c r="A114" s="66" t="s">
        <v>174</v>
      </c>
      <c r="B114" s="114"/>
      <c r="C114" s="114"/>
      <c r="D114" s="21"/>
      <c r="E114" s="21" t="s">
        <v>176</v>
      </c>
      <c r="F114" s="36" t="e">
        <v>#N/A</v>
      </c>
      <c r="G114" s="46" t="s">
        <v>177</v>
      </c>
    </row>
    <row r="115" spans="1:7" ht="42">
      <c r="A115" s="66" t="s">
        <v>174</v>
      </c>
      <c r="B115" s="114"/>
      <c r="C115" s="114"/>
      <c r="D115" s="21"/>
      <c r="E115" s="21" t="s">
        <v>176</v>
      </c>
      <c r="F115" s="36" t="e">
        <v>#N/A</v>
      </c>
      <c r="G115" s="46" t="s">
        <v>177</v>
      </c>
    </row>
    <row r="116" spans="1:7" ht="42">
      <c r="A116" s="66" t="s">
        <v>174</v>
      </c>
      <c r="B116" s="114"/>
      <c r="C116" s="114"/>
      <c r="D116" s="21"/>
      <c r="E116" s="21" t="s">
        <v>176</v>
      </c>
      <c r="F116" s="36" t="e">
        <v>#N/A</v>
      </c>
      <c r="G116" s="46" t="s">
        <v>177</v>
      </c>
    </row>
    <row r="117" spans="1:7" ht="42">
      <c r="A117" s="66" t="s">
        <v>174</v>
      </c>
      <c r="B117" s="114"/>
      <c r="C117" s="114"/>
      <c r="D117" s="21"/>
      <c r="E117" s="21" t="s">
        <v>176</v>
      </c>
      <c r="F117" s="36" t="e">
        <v>#N/A</v>
      </c>
      <c r="G117" s="46" t="s">
        <v>177</v>
      </c>
    </row>
    <row r="118" spans="1:7" ht="42">
      <c r="A118" s="66" t="s">
        <v>174</v>
      </c>
      <c r="B118" s="114"/>
      <c r="C118" s="114"/>
      <c r="D118" s="21"/>
      <c r="E118" s="21" t="s">
        <v>176</v>
      </c>
      <c r="F118" s="36" t="e">
        <v>#N/A</v>
      </c>
      <c r="G118" s="46" t="s">
        <v>177</v>
      </c>
    </row>
    <row r="119" spans="1:7" ht="42">
      <c r="A119" s="66" t="s">
        <v>174</v>
      </c>
      <c r="B119" s="114"/>
      <c r="C119" s="114"/>
      <c r="D119" s="21"/>
      <c r="E119" s="21" t="s">
        <v>176</v>
      </c>
      <c r="F119" s="36" t="e">
        <v>#N/A</v>
      </c>
      <c r="G119" s="46" t="s">
        <v>177</v>
      </c>
    </row>
    <row r="120" spans="1:7" ht="42">
      <c r="A120" s="66" t="s">
        <v>174</v>
      </c>
      <c r="B120" s="114"/>
      <c r="C120" s="114"/>
      <c r="D120" s="21"/>
      <c r="E120" s="21" t="s">
        <v>176</v>
      </c>
      <c r="F120" s="36" t="e">
        <v>#N/A</v>
      </c>
      <c r="G120" s="46" t="s">
        <v>177</v>
      </c>
    </row>
    <row r="121" spans="1:7" ht="42">
      <c r="A121" s="66" t="s">
        <v>174</v>
      </c>
      <c r="B121" s="114"/>
      <c r="C121" s="114"/>
      <c r="D121" s="21"/>
      <c r="E121" s="21" t="s">
        <v>176</v>
      </c>
      <c r="F121" s="36" t="e">
        <v>#N/A</v>
      </c>
      <c r="G121" s="46" t="s">
        <v>177</v>
      </c>
    </row>
    <row r="122" spans="1:7" ht="105">
      <c r="A122" s="66" t="s">
        <v>174</v>
      </c>
      <c r="B122" s="21" t="s">
        <v>93</v>
      </c>
      <c r="C122" s="17" t="s">
        <v>178</v>
      </c>
      <c r="D122" s="17">
        <v>240012</v>
      </c>
      <c r="E122" s="17" t="s">
        <v>179</v>
      </c>
      <c r="F122" s="36" t="e">
        <v>#N/A</v>
      </c>
      <c r="G122" s="50">
        <v>230</v>
      </c>
    </row>
    <row r="123" spans="1:7" ht="168">
      <c r="A123" s="66" t="s">
        <v>180</v>
      </c>
      <c r="B123" s="1" t="s">
        <v>40</v>
      </c>
      <c r="D123" s="61">
        <v>240019</v>
      </c>
      <c r="E123" s="61" t="s">
        <v>181</v>
      </c>
      <c r="F123" s="36" t="s">
        <v>182</v>
      </c>
      <c r="G123" s="62">
        <v>2550</v>
      </c>
    </row>
    <row r="124" spans="1:7" ht="84">
      <c r="A124" s="66" t="s">
        <v>180</v>
      </c>
      <c r="B124" s="1" t="s">
        <v>40</v>
      </c>
      <c r="D124" s="60">
        <v>240259</v>
      </c>
      <c r="E124" s="61" t="s">
        <v>183</v>
      </c>
      <c r="F124" s="36" t="s">
        <v>184</v>
      </c>
      <c r="G124" s="62">
        <v>39600</v>
      </c>
    </row>
    <row r="125" spans="1:7" ht="126">
      <c r="A125" s="66" t="s">
        <v>180</v>
      </c>
      <c r="B125" s="1" t="s">
        <v>40</v>
      </c>
      <c r="D125" s="60">
        <v>240151</v>
      </c>
      <c r="E125" s="61" t="s">
        <v>185</v>
      </c>
      <c r="F125" s="36" t="s">
        <v>186</v>
      </c>
      <c r="G125" s="62">
        <v>50000</v>
      </c>
    </row>
    <row r="126" spans="1:7" ht="147">
      <c r="A126" s="66" t="s">
        <v>180</v>
      </c>
      <c r="B126" s="1" t="s">
        <v>40</v>
      </c>
      <c r="D126" s="60">
        <v>180008</v>
      </c>
      <c r="E126" s="61" t="s">
        <v>187</v>
      </c>
      <c r="F126" s="1" t="s">
        <v>188</v>
      </c>
      <c r="G126" s="62">
        <v>259</v>
      </c>
    </row>
    <row r="127" spans="1:7" ht="84">
      <c r="A127" s="66" t="s">
        <v>180</v>
      </c>
      <c r="B127" s="1" t="s">
        <v>40</v>
      </c>
      <c r="D127" s="60">
        <v>200198</v>
      </c>
      <c r="E127" s="60" t="s">
        <v>189</v>
      </c>
      <c r="F127" s="36" t="s">
        <v>43</v>
      </c>
      <c r="G127" s="62">
        <v>900</v>
      </c>
    </row>
    <row r="128" spans="1:7" ht="63">
      <c r="A128" s="66" t="s">
        <v>180</v>
      </c>
      <c r="B128" s="1" t="s">
        <v>40</v>
      </c>
      <c r="D128" s="60">
        <v>210078</v>
      </c>
      <c r="E128" s="60" t="s">
        <v>190</v>
      </c>
      <c r="F128" s="36" t="s">
        <v>117</v>
      </c>
      <c r="G128" s="63">
        <v>16826</v>
      </c>
    </row>
    <row r="129" spans="1:8" ht="126">
      <c r="A129" s="66" t="s">
        <v>180</v>
      </c>
      <c r="B129" s="1" t="s">
        <v>40</v>
      </c>
      <c r="D129" s="60">
        <v>240171</v>
      </c>
      <c r="E129" s="60" t="s">
        <v>191</v>
      </c>
      <c r="F129" s="36" t="s">
        <v>192</v>
      </c>
      <c r="G129" s="62">
        <v>1000</v>
      </c>
    </row>
    <row r="130" spans="1:8" ht="168">
      <c r="A130" s="66" t="s">
        <v>180</v>
      </c>
      <c r="B130" s="1" t="s">
        <v>40</v>
      </c>
      <c r="D130" s="60">
        <v>240080</v>
      </c>
      <c r="E130" s="60" t="s">
        <v>193</v>
      </c>
      <c r="F130" s="36" t="s">
        <v>194</v>
      </c>
      <c r="G130" s="62">
        <v>252000</v>
      </c>
      <c r="H130">
        <f>+SUM(G123:G130)</f>
        <v>363135</v>
      </c>
    </row>
    <row r="131" spans="1:8" ht="84">
      <c r="A131" s="66" t="s">
        <v>180</v>
      </c>
      <c r="B131" s="1" t="s">
        <v>167</v>
      </c>
      <c r="D131" s="61">
        <v>240070</v>
      </c>
      <c r="E131" s="61" t="s">
        <v>195</v>
      </c>
      <c r="F131" s="36" t="s">
        <v>43</v>
      </c>
      <c r="G131" s="64">
        <v>10600</v>
      </c>
    </row>
    <row r="132" spans="1:8" ht="105">
      <c r="A132" s="66" t="s">
        <v>180</v>
      </c>
      <c r="B132" s="1" t="s">
        <v>167</v>
      </c>
      <c r="D132" s="61">
        <v>200401</v>
      </c>
      <c r="E132" s="61" t="s">
        <v>196</v>
      </c>
      <c r="F132" s="36" t="s">
        <v>197</v>
      </c>
      <c r="G132" s="65">
        <v>700</v>
      </c>
    </row>
    <row r="133" spans="1:8" ht="168">
      <c r="A133" s="66" t="s">
        <v>180</v>
      </c>
      <c r="B133" s="1" t="s">
        <v>167</v>
      </c>
      <c r="D133" s="61">
        <v>240019</v>
      </c>
      <c r="E133" s="61" t="s">
        <v>181</v>
      </c>
      <c r="F133" s="36" t="s">
        <v>182</v>
      </c>
      <c r="G133" s="65">
        <v>163882</v>
      </c>
    </row>
    <row r="134" spans="1:8" ht="168">
      <c r="A134" s="66" t="s">
        <v>180</v>
      </c>
      <c r="B134" s="1" t="s">
        <v>167</v>
      </c>
      <c r="D134" s="61">
        <v>240019</v>
      </c>
      <c r="E134" s="61" t="s">
        <v>181</v>
      </c>
      <c r="F134" s="36" t="s">
        <v>182</v>
      </c>
      <c r="G134" s="62">
        <v>163882</v>
      </c>
    </row>
    <row r="135" spans="1:8" ht="106.2">
      <c r="A135" s="66" t="s">
        <v>180</v>
      </c>
      <c r="B135" s="1" t="s">
        <v>167</v>
      </c>
      <c r="D135" s="60">
        <v>240192</v>
      </c>
      <c r="E135" s="61" t="s">
        <v>198</v>
      </c>
      <c r="F135" s="36" t="s">
        <v>48</v>
      </c>
      <c r="G135" s="62">
        <v>1000</v>
      </c>
    </row>
    <row r="136" spans="1:8" ht="106.2">
      <c r="A136" s="66" t="s">
        <v>180</v>
      </c>
      <c r="B136" s="1" t="s">
        <v>167</v>
      </c>
      <c r="D136" s="60">
        <v>240192</v>
      </c>
      <c r="E136" s="61" t="s">
        <v>198</v>
      </c>
      <c r="F136" s="36" t="s">
        <v>48</v>
      </c>
      <c r="G136" s="62">
        <v>1000</v>
      </c>
    </row>
    <row r="137" spans="1:8" ht="64.2">
      <c r="A137" s="66" t="s">
        <v>180</v>
      </c>
      <c r="B137" s="1" t="s">
        <v>167</v>
      </c>
      <c r="D137" s="60">
        <v>240253</v>
      </c>
      <c r="E137" s="61" t="s">
        <v>199</v>
      </c>
      <c r="F137" s="36" t="s">
        <v>200</v>
      </c>
      <c r="G137" s="65">
        <v>6550</v>
      </c>
    </row>
    <row r="138" spans="1:8" ht="126">
      <c r="A138" s="66" t="s">
        <v>180</v>
      </c>
      <c r="B138" s="1" t="s">
        <v>167</v>
      </c>
      <c r="D138" s="60">
        <v>240151</v>
      </c>
      <c r="E138" s="61" t="s">
        <v>185</v>
      </c>
      <c r="F138" s="36" t="s">
        <v>186</v>
      </c>
      <c r="G138" s="62">
        <v>10000</v>
      </c>
    </row>
    <row r="139" spans="1:8" ht="126">
      <c r="A139" s="66" t="s">
        <v>180</v>
      </c>
      <c r="B139" s="1" t="s">
        <v>167</v>
      </c>
      <c r="D139" s="60">
        <v>240171</v>
      </c>
      <c r="E139" s="60" t="s">
        <v>191</v>
      </c>
      <c r="F139" s="36" t="s">
        <v>192</v>
      </c>
      <c r="G139" s="62">
        <v>55000</v>
      </c>
    </row>
    <row r="140" spans="1:8" ht="126">
      <c r="A140" s="66" t="s">
        <v>180</v>
      </c>
      <c r="B140" s="1" t="s">
        <v>167</v>
      </c>
      <c r="D140" s="60">
        <v>240171</v>
      </c>
      <c r="E140" s="60" t="s">
        <v>191</v>
      </c>
      <c r="F140" s="36" t="s">
        <v>192</v>
      </c>
      <c r="G140" s="62">
        <v>29000</v>
      </c>
    </row>
    <row r="141" spans="1:8" ht="105">
      <c r="A141" s="66" t="s">
        <v>180</v>
      </c>
      <c r="B141" s="1" t="s">
        <v>167</v>
      </c>
      <c r="D141" s="60">
        <v>200079</v>
      </c>
      <c r="E141" s="60" t="s">
        <v>201</v>
      </c>
      <c r="F141" s="36" t="s">
        <v>202</v>
      </c>
      <c r="G141" s="62">
        <v>4000</v>
      </c>
    </row>
    <row r="142" spans="1:8" ht="84">
      <c r="A142" s="66" t="s">
        <v>180</v>
      </c>
      <c r="B142" s="1" t="s">
        <v>167</v>
      </c>
      <c r="D142" s="60">
        <v>240287</v>
      </c>
      <c r="E142" s="60" t="s">
        <v>203</v>
      </c>
      <c r="F142" s="36" t="s">
        <v>43</v>
      </c>
      <c r="G142" s="62">
        <v>1112</v>
      </c>
    </row>
    <row r="143" spans="1:8" ht="84">
      <c r="A143" s="66" t="s">
        <v>180</v>
      </c>
      <c r="B143" s="1" t="s">
        <v>167</v>
      </c>
      <c r="D143" s="60">
        <v>240296</v>
      </c>
      <c r="E143" s="60" t="s">
        <v>204</v>
      </c>
      <c r="F143" s="36" t="s">
        <v>43</v>
      </c>
      <c r="G143" s="63">
        <v>5471</v>
      </c>
    </row>
    <row r="144" spans="1:8" ht="84">
      <c r="A144" s="66" t="s">
        <v>180</v>
      </c>
      <c r="B144" s="1" t="s">
        <v>167</v>
      </c>
      <c r="D144" s="60">
        <v>240142</v>
      </c>
      <c r="E144" s="60" t="s">
        <v>205</v>
      </c>
      <c r="F144" s="36" t="s">
        <v>43</v>
      </c>
      <c r="G144" s="62">
        <v>2327</v>
      </c>
    </row>
    <row r="145" spans="1:7" ht="168">
      <c r="A145" s="66" t="s">
        <v>180</v>
      </c>
      <c r="B145" s="1" t="s">
        <v>167</v>
      </c>
      <c r="D145" s="60">
        <v>240080</v>
      </c>
      <c r="E145" s="60" t="s">
        <v>193</v>
      </c>
      <c r="F145" s="36" t="s">
        <v>194</v>
      </c>
      <c r="G145" s="62">
        <v>56000</v>
      </c>
    </row>
    <row r="146" spans="1:7" ht="84">
      <c r="A146" s="66" t="s">
        <v>180</v>
      </c>
      <c r="B146" s="1" t="s">
        <v>167</v>
      </c>
      <c r="D146" s="60">
        <v>240138</v>
      </c>
      <c r="E146" s="60" t="s">
        <v>206</v>
      </c>
      <c r="F146" s="36" t="s">
        <v>43</v>
      </c>
      <c r="G146" s="62">
        <v>1300</v>
      </c>
    </row>
  </sheetData>
  <mergeCells count="82">
    <mergeCell ref="G101:G102"/>
    <mergeCell ref="G104:G106"/>
    <mergeCell ref="G87:G90"/>
    <mergeCell ref="G94:G97"/>
    <mergeCell ref="G98:G100"/>
    <mergeCell ref="G64:G66"/>
    <mergeCell ref="G67:G73"/>
    <mergeCell ref="G75:G81"/>
    <mergeCell ref="G83:G85"/>
    <mergeCell ref="G45:G50"/>
    <mergeCell ref="G53:G55"/>
    <mergeCell ref="G57:G63"/>
    <mergeCell ref="G28:G30"/>
    <mergeCell ref="G31:G34"/>
    <mergeCell ref="G35:G40"/>
    <mergeCell ref="F5:F7"/>
    <mergeCell ref="F8:F9"/>
    <mergeCell ref="F12:F13"/>
    <mergeCell ref="F14:F15"/>
    <mergeCell ref="G5:G9"/>
    <mergeCell ref="G10:G15"/>
    <mergeCell ref="G16:G17"/>
    <mergeCell ref="G18:G19"/>
    <mergeCell ref="G20:G25"/>
    <mergeCell ref="D98:D100"/>
    <mergeCell ref="E98:E100"/>
    <mergeCell ref="D104:D106"/>
    <mergeCell ref="E104:E106"/>
    <mergeCell ref="D90:D91"/>
    <mergeCell ref="E90:E91"/>
    <mergeCell ref="D92:D93"/>
    <mergeCell ref="E92:E93"/>
    <mergeCell ref="D94:D97"/>
    <mergeCell ref="E94:E97"/>
    <mergeCell ref="D87:D89"/>
    <mergeCell ref="E87:E89"/>
    <mergeCell ref="D12:D13"/>
    <mergeCell ref="E12:E13"/>
    <mergeCell ref="D14:D15"/>
    <mergeCell ref="E14:E15"/>
    <mergeCell ref="C109:C121"/>
    <mergeCell ref="D5:D7"/>
    <mergeCell ref="E5:E7"/>
    <mergeCell ref="D8:D9"/>
    <mergeCell ref="E8:E9"/>
    <mergeCell ref="C94:C97"/>
    <mergeCell ref="C98:C100"/>
    <mergeCell ref="C101:C102"/>
    <mergeCell ref="C104:C106"/>
    <mergeCell ref="C56:C63"/>
    <mergeCell ref="C64:C66"/>
    <mergeCell ref="C67:C74"/>
    <mergeCell ref="C75:C82"/>
    <mergeCell ref="C83:C86"/>
    <mergeCell ref="C87:C93"/>
    <mergeCell ref="C35:C41"/>
    <mergeCell ref="C42:C43"/>
    <mergeCell ref="C45:C50"/>
    <mergeCell ref="C51:C52"/>
    <mergeCell ref="C53:C55"/>
    <mergeCell ref="C5:C17"/>
    <mergeCell ref="C18:C19"/>
    <mergeCell ref="C20:C25"/>
    <mergeCell ref="C26:C30"/>
    <mergeCell ref="C31:C34"/>
    <mergeCell ref="B104:B106"/>
    <mergeCell ref="B109:B121"/>
    <mergeCell ref="B83:B86"/>
    <mergeCell ref="B87:B93"/>
    <mergeCell ref="B94:B97"/>
    <mergeCell ref="B98:B100"/>
    <mergeCell ref="B101:B102"/>
    <mergeCell ref="B35:B41"/>
    <mergeCell ref="B42:B43"/>
    <mergeCell ref="B45:B50"/>
    <mergeCell ref="B51:B52"/>
    <mergeCell ref="B53:B55"/>
    <mergeCell ref="B5:B17"/>
    <mergeCell ref="B18:B19"/>
    <mergeCell ref="B20:B25"/>
    <mergeCell ref="B26:B30"/>
    <mergeCell ref="B31:B34"/>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'https://medellingovco-my.sharepoint.com/Users/43973352/Downloads/[ProgramaEjecucionRevisionMplazoPOT 10032026.xlsx]Acciones'!#REF!</xm:f>
          </x14:formula1>
          <xm:sqref>C87:C89 C94:C99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7"/>
  <sheetViews>
    <sheetView workbookViewId="0">
      <selection activeCell="A3" sqref="A3"/>
    </sheetView>
  </sheetViews>
  <sheetFormatPr baseColWidth="10" defaultColWidth="11.44140625" defaultRowHeight="14.4"/>
  <cols>
    <col min="1" max="1" width="17.5546875" bestFit="1" customWidth="1"/>
    <col min="2" max="2" width="25.77734375" bestFit="1" customWidth="1"/>
  </cols>
  <sheetData>
    <row r="2" spans="1:2">
      <c r="B2" t="s">
        <v>207</v>
      </c>
    </row>
    <row r="3" spans="1:2">
      <c r="A3" s="70" t="s">
        <v>208</v>
      </c>
      <c r="B3" t="s">
        <v>209</v>
      </c>
    </row>
    <row r="4" spans="1:2">
      <c r="A4" s="71" t="s">
        <v>51</v>
      </c>
      <c r="B4" s="41">
        <v>1528135</v>
      </c>
    </row>
    <row r="5" spans="1:2">
      <c r="A5" s="71" t="s">
        <v>40</v>
      </c>
      <c r="B5" s="41">
        <v>918439</v>
      </c>
    </row>
    <row r="6" spans="1:2">
      <c r="A6" s="71" t="s">
        <v>7</v>
      </c>
      <c r="B6" s="41">
        <v>217263</v>
      </c>
    </row>
    <row r="7" spans="1:2">
      <c r="A7" s="71" t="s">
        <v>210</v>
      </c>
      <c r="B7" s="41">
        <v>2663837</v>
      </c>
    </row>
  </sheetData>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38"/>
  <sheetViews>
    <sheetView tabSelected="1" zoomScale="70" zoomScaleNormal="70" workbookViewId="0">
      <selection activeCell="I34" sqref="I34"/>
    </sheetView>
  </sheetViews>
  <sheetFormatPr baseColWidth="10" defaultColWidth="11.44140625" defaultRowHeight="14.4"/>
  <cols>
    <col min="1" max="1" width="22.21875" style="94" customWidth="1"/>
    <col min="2" max="2" width="15.5546875" style="94" bestFit="1" customWidth="1"/>
    <col min="3" max="3" width="31.6640625" style="94" customWidth="1"/>
    <col min="4" max="4" width="32.5546875" style="94" customWidth="1"/>
    <col min="5" max="5" width="15" style="100" customWidth="1"/>
    <col min="6" max="21" width="15" style="94" customWidth="1"/>
    <col min="22" max="16384" width="11.44140625" style="94"/>
  </cols>
  <sheetData>
    <row r="1" spans="1:21" ht="28.95" customHeight="1">
      <c r="A1" s="187" t="s">
        <v>211</v>
      </c>
      <c r="B1" s="187" t="s">
        <v>212</v>
      </c>
      <c r="C1" s="187" t="s">
        <v>260</v>
      </c>
      <c r="D1" s="187" t="s">
        <v>213</v>
      </c>
      <c r="E1" s="189" t="s">
        <v>290</v>
      </c>
      <c r="F1" s="190"/>
      <c r="G1" s="190"/>
      <c r="H1" s="190"/>
      <c r="I1" s="190"/>
      <c r="J1" s="190"/>
      <c r="K1" s="190"/>
      <c r="L1" s="190"/>
      <c r="M1" s="190"/>
      <c r="N1" s="190"/>
      <c r="O1" s="190"/>
      <c r="P1" s="190"/>
      <c r="Q1" s="190"/>
      <c r="R1" s="190"/>
      <c r="S1" s="190"/>
      <c r="T1" s="191"/>
      <c r="U1" s="187" t="s">
        <v>259</v>
      </c>
    </row>
    <row r="2" spans="1:21" ht="48.75" customHeight="1">
      <c r="A2" s="188"/>
      <c r="B2" s="188"/>
      <c r="C2" s="188"/>
      <c r="D2" s="188"/>
      <c r="E2" s="101">
        <v>2026</v>
      </c>
      <c r="F2" s="101">
        <v>2027</v>
      </c>
      <c r="G2" s="101">
        <v>2028</v>
      </c>
      <c r="H2" s="101">
        <v>2029</v>
      </c>
      <c r="I2" s="101">
        <v>2030</v>
      </c>
      <c r="J2" s="101">
        <v>2031</v>
      </c>
      <c r="K2" s="101">
        <v>2032</v>
      </c>
      <c r="L2" s="101">
        <v>2033</v>
      </c>
      <c r="M2" s="101">
        <v>2034</v>
      </c>
      <c r="N2" s="101">
        <v>2035</v>
      </c>
      <c r="O2" s="101">
        <v>2036</v>
      </c>
      <c r="P2" s="101">
        <v>2037</v>
      </c>
      <c r="Q2" s="101">
        <v>2038</v>
      </c>
      <c r="R2" s="101">
        <v>2039</v>
      </c>
      <c r="S2" s="101">
        <v>2040</v>
      </c>
      <c r="T2" s="102">
        <v>2041</v>
      </c>
      <c r="U2" s="188"/>
    </row>
    <row r="3" spans="1:21" ht="73.5" customHeight="1">
      <c r="A3" s="90" t="s">
        <v>214</v>
      </c>
      <c r="B3" s="90" t="s">
        <v>7</v>
      </c>
      <c r="C3" s="91" t="s">
        <v>215</v>
      </c>
      <c r="D3" s="90" t="s">
        <v>12</v>
      </c>
      <c r="E3" s="92">
        <v>21900</v>
      </c>
      <c r="F3" s="92">
        <f>+E3*1.05</f>
        <v>22995</v>
      </c>
      <c r="G3" s="92">
        <f>F3*1.05</f>
        <v>24144.75</v>
      </c>
      <c r="H3" s="92">
        <f t="shared" ref="H3:T3" si="0">G3*1.05</f>
        <v>25351.987499999999</v>
      </c>
      <c r="I3" s="92">
        <f t="shared" si="0"/>
        <v>26619.586875000001</v>
      </c>
      <c r="J3" s="92">
        <f t="shared" si="0"/>
        <v>27950.566218750002</v>
      </c>
      <c r="K3" s="92">
        <f t="shared" si="0"/>
        <v>29348.094529687503</v>
      </c>
      <c r="L3" s="92">
        <f t="shared" si="0"/>
        <v>30815.499256171879</v>
      </c>
      <c r="M3" s="92">
        <f t="shared" si="0"/>
        <v>32356.274218980474</v>
      </c>
      <c r="N3" s="92">
        <f t="shared" si="0"/>
        <v>33974.087929929497</v>
      </c>
      <c r="O3" s="92">
        <f t="shared" si="0"/>
        <v>35672.792326425973</v>
      </c>
      <c r="P3" s="92">
        <f t="shared" si="0"/>
        <v>37456.431942747273</v>
      </c>
      <c r="Q3" s="92">
        <f t="shared" si="0"/>
        <v>39329.253539884638</v>
      </c>
      <c r="R3" s="92">
        <f t="shared" si="0"/>
        <v>41295.716216878871</v>
      </c>
      <c r="S3" s="92">
        <f t="shared" si="0"/>
        <v>43360.502027722818</v>
      </c>
      <c r="T3" s="92">
        <f t="shared" si="0"/>
        <v>45528.527129108959</v>
      </c>
      <c r="U3" s="95">
        <f>+SUM(F3:T3)</f>
        <v>496199.06971128786</v>
      </c>
    </row>
    <row r="4" spans="1:21" ht="46.8">
      <c r="A4" s="90" t="s">
        <v>214</v>
      </c>
      <c r="B4" s="90" t="s">
        <v>7</v>
      </c>
      <c r="C4" s="91" t="s">
        <v>216</v>
      </c>
      <c r="D4" s="90" t="s">
        <v>217</v>
      </c>
      <c r="E4" s="92">
        <v>73900</v>
      </c>
      <c r="F4" s="92">
        <f t="shared" ref="F4:F33" si="1">+E4*1.05</f>
        <v>77595</v>
      </c>
      <c r="G4" s="92">
        <f t="shared" ref="G4:T4" si="2">F4*1.05</f>
        <v>81474.75</v>
      </c>
      <c r="H4" s="92">
        <f t="shared" si="2"/>
        <v>85548.487500000003</v>
      </c>
      <c r="I4" s="92">
        <f t="shared" si="2"/>
        <v>89825.911875000005</v>
      </c>
      <c r="J4" s="92">
        <f t="shared" si="2"/>
        <v>94317.207468750014</v>
      </c>
      <c r="K4" s="92">
        <f t="shared" si="2"/>
        <v>99033.06784218752</v>
      </c>
      <c r="L4" s="92">
        <f t="shared" si="2"/>
        <v>103984.7212342969</v>
      </c>
      <c r="M4" s="92">
        <f t="shared" si="2"/>
        <v>109183.95729601175</v>
      </c>
      <c r="N4" s="92">
        <f t="shared" si="2"/>
        <v>114643.15516081234</v>
      </c>
      <c r="O4" s="92">
        <f t="shared" si="2"/>
        <v>120375.31291885296</v>
      </c>
      <c r="P4" s="92">
        <f t="shared" si="2"/>
        <v>126394.07856479561</v>
      </c>
      <c r="Q4" s="92">
        <f t="shared" si="2"/>
        <v>132713.7824930354</v>
      </c>
      <c r="R4" s="92">
        <f t="shared" si="2"/>
        <v>139349.47161768717</v>
      </c>
      <c r="S4" s="92">
        <f t="shared" si="2"/>
        <v>146316.94519857154</v>
      </c>
      <c r="T4" s="92">
        <f t="shared" si="2"/>
        <v>153632.79245850013</v>
      </c>
      <c r="U4" s="95">
        <f t="shared" ref="U4:U33" si="3">+SUM(F4:T4)</f>
        <v>1674388.6416285015</v>
      </c>
    </row>
    <row r="5" spans="1:21" ht="46.8">
      <c r="A5" s="90" t="s">
        <v>214</v>
      </c>
      <c r="B5" s="90" t="s">
        <v>7</v>
      </c>
      <c r="C5" s="91" t="s">
        <v>218</v>
      </c>
      <c r="D5" s="90" t="s">
        <v>219</v>
      </c>
      <c r="E5" s="92">
        <v>15000</v>
      </c>
      <c r="F5" s="92">
        <f t="shared" si="1"/>
        <v>15750</v>
      </c>
      <c r="G5" s="92">
        <f t="shared" ref="G5:T6" si="4">F5*1.05</f>
        <v>16537.5</v>
      </c>
      <c r="H5" s="92">
        <f t="shared" si="4"/>
        <v>17364.375</v>
      </c>
      <c r="I5" s="92">
        <f t="shared" si="4"/>
        <v>18232.59375</v>
      </c>
      <c r="J5" s="92">
        <f t="shared" si="4"/>
        <v>19144.223437500001</v>
      </c>
      <c r="K5" s="92">
        <f t="shared" si="4"/>
        <v>20101.434609375003</v>
      </c>
      <c r="L5" s="92">
        <f t="shared" si="4"/>
        <v>21106.506339843752</v>
      </c>
      <c r="M5" s="92">
        <f t="shared" si="4"/>
        <v>22161.831656835941</v>
      </c>
      <c r="N5" s="92">
        <f t="shared" si="4"/>
        <v>23269.923239677737</v>
      </c>
      <c r="O5" s="92">
        <f t="shared" si="4"/>
        <v>24433.419401661624</v>
      </c>
      <c r="P5" s="92">
        <f t="shared" si="4"/>
        <v>25655.090371744707</v>
      </c>
      <c r="Q5" s="92">
        <f t="shared" si="4"/>
        <v>26937.844890331944</v>
      </c>
      <c r="R5" s="92">
        <f t="shared" si="4"/>
        <v>28284.737134848543</v>
      </c>
      <c r="S5" s="92">
        <f t="shared" si="4"/>
        <v>29698.97399159097</v>
      </c>
      <c r="T5" s="92">
        <f t="shared" si="4"/>
        <v>31183.922691170519</v>
      </c>
      <c r="U5" s="95">
        <f t="shared" si="3"/>
        <v>339862.37651458068</v>
      </c>
    </row>
    <row r="6" spans="1:21" ht="43.2">
      <c r="A6" s="90" t="s">
        <v>214</v>
      </c>
      <c r="B6" s="90" t="s">
        <v>7</v>
      </c>
      <c r="C6" s="91" t="s">
        <v>279</v>
      </c>
      <c r="D6" s="90" t="s">
        <v>289</v>
      </c>
      <c r="E6" s="92">
        <v>20370</v>
      </c>
      <c r="F6" s="92">
        <f>+E6*1.05</f>
        <v>21388.5</v>
      </c>
      <c r="G6" s="92">
        <f>F6*1.05</f>
        <v>22457.924999999999</v>
      </c>
      <c r="H6" s="92">
        <f t="shared" si="4"/>
        <v>23580.821250000001</v>
      </c>
      <c r="I6" s="92">
        <f t="shared" si="4"/>
        <v>24759.862312500001</v>
      </c>
      <c r="J6" s="92">
        <f t="shared" si="4"/>
        <v>25997.855428125004</v>
      </c>
      <c r="K6" s="92">
        <f t="shared" si="4"/>
        <v>27297.748199531256</v>
      </c>
      <c r="L6" s="92">
        <f t="shared" si="4"/>
        <v>28662.635609507819</v>
      </c>
      <c r="M6" s="92">
        <f t="shared" si="4"/>
        <v>30095.767389983212</v>
      </c>
      <c r="N6" s="92">
        <f t="shared" si="4"/>
        <v>31600.555759482373</v>
      </c>
      <c r="O6" s="92">
        <f t="shared" si="4"/>
        <v>33180.583547456496</v>
      </c>
      <c r="P6" s="92">
        <f t="shared" si="4"/>
        <v>34839.61272482932</v>
      </c>
      <c r="Q6" s="92">
        <f t="shared" si="4"/>
        <v>36581.593361070787</v>
      </c>
      <c r="R6" s="92">
        <f t="shared" si="4"/>
        <v>38410.673029124329</v>
      </c>
      <c r="S6" s="92">
        <f t="shared" si="4"/>
        <v>40331.206680580544</v>
      </c>
      <c r="T6" s="92">
        <f>S6*1.05</f>
        <v>42347.76701460957</v>
      </c>
      <c r="U6" s="95">
        <f t="shared" si="3"/>
        <v>461533.10730680078</v>
      </c>
    </row>
    <row r="7" spans="1:21" ht="57.6">
      <c r="A7" s="90" t="s">
        <v>214</v>
      </c>
      <c r="B7" s="90" t="s">
        <v>7</v>
      </c>
      <c r="C7" s="91" t="s">
        <v>220</v>
      </c>
      <c r="D7" s="90" t="s">
        <v>221</v>
      </c>
      <c r="E7" s="92">
        <v>31700</v>
      </c>
      <c r="F7" s="92">
        <f t="shared" si="1"/>
        <v>33285</v>
      </c>
      <c r="G7" s="92">
        <f>F7*1.05</f>
        <v>34949.25</v>
      </c>
      <c r="H7" s="92">
        <f t="shared" ref="H7:T7" si="5">G7*1.05</f>
        <v>36696.712500000001</v>
      </c>
      <c r="I7" s="92">
        <f t="shared" si="5"/>
        <v>38531.548125000001</v>
      </c>
      <c r="J7" s="92">
        <f t="shared" si="5"/>
        <v>40458.12553125</v>
      </c>
      <c r="K7" s="92">
        <f t="shared" si="5"/>
        <v>42481.031807812498</v>
      </c>
      <c r="L7" s="92">
        <f t="shared" si="5"/>
        <v>44605.083398203125</v>
      </c>
      <c r="M7" s="92">
        <f t="shared" si="5"/>
        <v>46835.337568113282</v>
      </c>
      <c r="N7" s="92">
        <f t="shared" si="5"/>
        <v>49177.104446518948</v>
      </c>
      <c r="O7" s="92">
        <f t="shared" si="5"/>
        <v>51635.959668844895</v>
      </c>
      <c r="P7" s="92">
        <f t="shared" si="5"/>
        <v>54217.757652287139</v>
      </c>
      <c r="Q7" s="92">
        <f t="shared" si="5"/>
        <v>56928.645534901501</v>
      </c>
      <c r="R7" s="92">
        <f t="shared" si="5"/>
        <v>59775.077811646581</v>
      </c>
      <c r="S7" s="92">
        <f t="shared" si="5"/>
        <v>62763.831702228912</v>
      </c>
      <c r="T7" s="92">
        <f t="shared" si="5"/>
        <v>65902.023287340358</v>
      </c>
      <c r="U7" s="95">
        <f t="shared" si="3"/>
        <v>718242.48903414723</v>
      </c>
    </row>
    <row r="8" spans="1:21" ht="72">
      <c r="A8" s="90" t="s">
        <v>214</v>
      </c>
      <c r="B8" s="90" t="s">
        <v>7</v>
      </c>
      <c r="C8" s="90" t="s">
        <v>288</v>
      </c>
      <c r="D8" s="90" t="s">
        <v>222</v>
      </c>
      <c r="E8" s="92">
        <v>52800</v>
      </c>
      <c r="F8" s="92">
        <f t="shared" si="1"/>
        <v>55440</v>
      </c>
      <c r="G8" s="92">
        <f t="shared" ref="G8:T8" si="6">F8*1.05</f>
        <v>58212</v>
      </c>
      <c r="H8" s="92">
        <f t="shared" si="6"/>
        <v>61122.600000000006</v>
      </c>
      <c r="I8" s="92">
        <f t="shared" si="6"/>
        <v>64178.73000000001</v>
      </c>
      <c r="J8" s="92">
        <f t="shared" si="6"/>
        <v>67387.666500000007</v>
      </c>
      <c r="K8" s="92">
        <f t="shared" si="6"/>
        <v>70757.049825000009</v>
      </c>
      <c r="L8" s="92">
        <f t="shared" si="6"/>
        <v>74294.902316250009</v>
      </c>
      <c r="M8" s="92">
        <f t="shared" si="6"/>
        <v>78009.647432062513</v>
      </c>
      <c r="N8" s="92">
        <f t="shared" si="6"/>
        <v>81910.129803665637</v>
      </c>
      <c r="O8" s="92">
        <f t="shared" si="6"/>
        <v>86005.636293848918</v>
      </c>
      <c r="P8" s="92">
        <f t="shared" si="6"/>
        <v>90305.918108541373</v>
      </c>
      <c r="Q8" s="92">
        <f t="shared" si="6"/>
        <v>94821.214013968449</v>
      </c>
      <c r="R8" s="92">
        <f t="shared" si="6"/>
        <v>99562.27471466687</v>
      </c>
      <c r="S8" s="92">
        <f t="shared" si="6"/>
        <v>104540.38845040022</v>
      </c>
      <c r="T8" s="92">
        <f t="shared" si="6"/>
        <v>109767.40787292023</v>
      </c>
      <c r="U8" s="95">
        <f t="shared" si="3"/>
        <v>1196315.5653313242</v>
      </c>
    </row>
    <row r="9" spans="1:21" ht="44.55" customHeight="1">
      <c r="A9" s="90" t="s">
        <v>223</v>
      </c>
      <c r="B9" s="90" t="s">
        <v>40</v>
      </c>
      <c r="C9" s="91" t="s">
        <v>41</v>
      </c>
      <c r="D9" s="90" t="s">
        <v>224</v>
      </c>
      <c r="E9" s="92">
        <v>42100</v>
      </c>
      <c r="F9" s="92">
        <f t="shared" si="1"/>
        <v>44205</v>
      </c>
      <c r="G9" s="92">
        <f t="shared" ref="G9:T9" si="7">F9*1.05</f>
        <v>46415.25</v>
      </c>
      <c r="H9" s="92">
        <f t="shared" si="7"/>
        <v>48736.012500000004</v>
      </c>
      <c r="I9" s="92">
        <f t="shared" si="7"/>
        <v>51172.813125000008</v>
      </c>
      <c r="J9" s="92">
        <f t="shared" si="7"/>
        <v>53731.453781250013</v>
      </c>
      <c r="K9" s="92">
        <f t="shared" si="7"/>
        <v>56418.026470312514</v>
      </c>
      <c r="L9" s="92">
        <f t="shared" si="7"/>
        <v>59238.927793828145</v>
      </c>
      <c r="M9" s="92">
        <f t="shared" si="7"/>
        <v>62200.874183519554</v>
      </c>
      <c r="N9" s="92">
        <f t="shared" si="7"/>
        <v>65310.917892695536</v>
      </c>
      <c r="O9" s="92">
        <f t="shared" si="7"/>
        <v>68576.463787330315</v>
      </c>
      <c r="P9" s="92">
        <f t="shared" si="7"/>
        <v>72005.286976696836</v>
      </c>
      <c r="Q9" s="92">
        <f t="shared" si="7"/>
        <v>75605.551325531676</v>
      </c>
      <c r="R9" s="92">
        <f t="shared" si="7"/>
        <v>79385.828891808269</v>
      </c>
      <c r="S9" s="92">
        <f t="shared" si="7"/>
        <v>83355.120336398686</v>
      </c>
      <c r="T9" s="92">
        <f t="shared" si="7"/>
        <v>87522.876353218628</v>
      </c>
      <c r="U9" s="95">
        <f t="shared" si="3"/>
        <v>953880.40341759031</v>
      </c>
    </row>
    <row r="10" spans="1:21" ht="73.05" customHeight="1">
      <c r="A10" s="90" t="s">
        <v>223</v>
      </c>
      <c r="B10" s="90" t="s">
        <v>51</v>
      </c>
      <c r="C10" s="91" t="s">
        <v>286</v>
      </c>
      <c r="D10" s="90" t="s">
        <v>225</v>
      </c>
      <c r="E10" s="92">
        <v>40000</v>
      </c>
      <c r="F10" s="92">
        <f t="shared" si="1"/>
        <v>42000</v>
      </c>
      <c r="G10" s="92">
        <f t="shared" ref="G10:T10" si="8">F10*1.05</f>
        <v>44100</v>
      </c>
      <c r="H10" s="92">
        <f t="shared" si="8"/>
        <v>46305</v>
      </c>
      <c r="I10" s="92">
        <f t="shared" si="8"/>
        <v>48620.25</v>
      </c>
      <c r="J10" s="92">
        <f t="shared" si="8"/>
        <v>51051.262500000004</v>
      </c>
      <c r="K10" s="92">
        <f t="shared" si="8"/>
        <v>53603.825625000005</v>
      </c>
      <c r="L10" s="92">
        <f t="shared" si="8"/>
        <v>56284.016906250006</v>
      </c>
      <c r="M10" s="92">
        <f t="shared" si="8"/>
        <v>59098.217751562508</v>
      </c>
      <c r="N10" s="92">
        <f t="shared" si="8"/>
        <v>62053.128639140639</v>
      </c>
      <c r="O10" s="92">
        <f t="shared" si="8"/>
        <v>65155.785071097671</v>
      </c>
      <c r="P10" s="92">
        <f t="shared" si="8"/>
        <v>68413.574324652553</v>
      </c>
      <c r="Q10" s="92">
        <f t="shared" si="8"/>
        <v>71834.253040885189</v>
      </c>
      <c r="R10" s="92">
        <f t="shared" si="8"/>
        <v>75425.965692929458</v>
      </c>
      <c r="S10" s="92">
        <f t="shared" si="8"/>
        <v>79197.263977575931</v>
      </c>
      <c r="T10" s="92">
        <f t="shared" si="8"/>
        <v>83157.127176454727</v>
      </c>
      <c r="U10" s="95">
        <f t="shared" si="3"/>
        <v>906299.67070554872</v>
      </c>
    </row>
    <row r="11" spans="1:21" ht="54" customHeight="1">
      <c r="A11" s="90" t="s">
        <v>223</v>
      </c>
      <c r="B11" s="90" t="s">
        <v>51</v>
      </c>
      <c r="C11" s="91" t="s">
        <v>287</v>
      </c>
      <c r="D11" s="90" t="s">
        <v>227</v>
      </c>
      <c r="E11" s="92">
        <v>65000</v>
      </c>
      <c r="F11" s="92">
        <f t="shared" si="1"/>
        <v>68250</v>
      </c>
      <c r="G11" s="92">
        <f t="shared" ref="G11:T11" si="9">F11*1.05</f>
        <v>71662.5</v>
      </c>
      <c r="H11" s="92">
        <f t="shared" si="9"/>
        <v>75245.625</v>
      </c>
      <c r="I11" s="92">
        <f t="shared" si="9"/>
        <v>79007.90625</v>
      </c>
      <c r="J11" s="92">
        <f t="shared" si="9"/>
        <v>82958.301562499997</v>
      </c>
      <c r="K11" s="92">
        <f t="shared" si="9"/>
        <v>87106.216640625003</v>
      </c>
      <c r="L11" s="92">
        <f t="shared" si="9"/>
        <v>91461.527472656264</v>
      </c>
      <c r="M11" s="92">
        <f t="shared" si="9"/>
        <v>96034.603846289087</v>
      </c>
      <c r="N11" s="92">
        <f t="shared" si="9"/>
        <v>100836.33403860354</v>
      </c>
      <c r="O11" s="92">
        <f t="shared" si="9"/>
        <v>105878.15074053372</v>
      </c>
      <c r="P11" s="92">
        <f t="shared" si="9"/>
        <v>111172.05827756041</v>
      </c>
      <c r="Q11" s="92">
        <f t="shared" si="9"/>
        <v>116730.66119143844</v>
      </c>
      <c r="R11" s="92">
        <f t="shared" si="9"/>
        <v>122567.19425101037</v>
      </c>
      <c r="S11" s="92">
        <f t="shared" si="9"/>
        <v>128695.55396356089</v>
      </c>
      <c r="T11" s="92">
        <f t="shared" si="9"/>
        <v>135130.33166173895</v>
      </c>
      <c r="U11" s="95">
        <f t="shared" si="3"/>
        <v>1472736.9648965166</v>
      </c>
    </row>
    <row r="12" spans="1:21" ht="43.2">
      <c r="A12" s="90" t="s">
        <v>223</v>
      </c>
      <c r="B12" s="90" t="s">
        <v>51</v>
      </c>
      <c r="C12" s="91" t="s">
        <v>68</v>
      </c>
      <c r="D12" s="90" t="s">
        <v>228</v>
      </c>
      <c r="E12" s="92">
        <v>67000</v>
      </c>
      <c r="F12" s="92">
        <f t="shared" si="1"/>
        <v>70350</v>
      </c>
      <c r="G12" s="92">
        <f t="shared" ref="G12:T12" si="10">F12*1.05</f>
        <v>73867.5</v>
      </c>
      <c r="H12" s="92">
        <f t="shared" si="10"/>
        <v>77560.875</v>
      </c>
      <c r="I12" s="92">
        <f t="shared" si="10"/>
        <v>81438.918749999997</v>
      </c>
      <c r="J12" s="92">
        <f t="shared" si="10"/>
        <v>85510.864687499998</v>
      </c>
      <c r="K12" s="92">
        <f t="shared" si="10"/>
        <v>89786.407921874998</v>
      </c>
      <c r="L12" s="92">
        <f t="shared" si="10"/>
        <v>94275.728317968751</v>
      </c>
      <c r="M12" s="92">
        <f t="shared" si="10"/>
        <v>98989.514733867196</v>
      </c>
      <c r="N12" s="92">
        <f t="shared" si="10"/>
        <v>103938.99047056056</v>
      </c>
      <c r="O12" s="92">
        <f t="shared" si="10"/>
        <v>109135.93999408859</v>
      </c>
      <c r="P12" s="92">
        <f t="shared" si="10"/>
        <v>114592.73699379302</v>
      </c>
      <c r="Q12" s="92">
        <f t="shared" si="10"/>
        <v>120322.37384348268</v>
      </c>
      <c r="R12" s="92">
        <f t="shared" si="10"/>
        <v>126338.49253565683</v>
      </c>
      <c r="S12" s="92">
        <f t="shared" si="10"/>
        <v>132655.41716243967</v>
      </c>
      <c r="T12" s="92">
        <f t="shared" si="10"/>
        <v>139288.18802056165</v>
      </c>
      <c r="U12" s="95">
        <f t="shared" si="3"/>
        <v>1518051.9484317938</v>
      </c>
    </row>
    <row r="13" spans="1:21" ht="43.2">
      <c r="A13" s="90" t="s">
        <v>71</v>
      </c>
      <c r="B13" s="90" t="s">
        <v>40</v>
      </c>
      <c r="C13" s="91" t="s">
        <v>229</v>
      </c>
      <c r="D13" s="90" t="s">
        <v>230</v>
      </c>
      <c r="E13" s="92">
        <v>78300</v>
      </c>
      <c r="F13" s="92">
        <f t="shared" si="1"/>
        <v>82215</v>
      </c>
      <c r="G13" s="92">
        <f t="shared" ref="G13:T13" si="11">F13*1.05</f>
        <v>86325.75</v>
      </c>
      <c r="H13" s="92">
        <f t="shared" si="11"/>
        <v>90642.037500000006</v>
      </c>
      <c r="I13" s="92">
        <f t="shared" si="11"/>
        <v>95174.139375000013</v>
      </c>
      <c r="J13" s="92">
        <f t="shared" si="11"/>
        <v>99932.846343750018</v>
      </c>
      <c r="K13" s="92">
        <f t="shared" si="11"/>
        <v>104929.48866093752</v>
      </c>
      <c r="L13" s="92">
        <f t="shared" si="11"/>
        <v>110175.96309398441</v>
      </c>
      <c r="M13" s="92">
        <f t="shared" si="11"/>
        <v>115684.76124868363</v>
      </c>
      <c r="N13" s="92">
        <f t="shared" si="11"/>
        <v>121468.99931111782</v>
      </c>
      <c r="O13" s="92">
        <f t="shared" si="11"/>
        <v>127542.44927667371</v>
      </c>
      <c r="P13" s="92">
        <f t="shared" si="11"/>
        <v>133919.57174050741</v>
      </c>
      <c r="Q13" s="92">
        <f t="shared" si="11"/>
        <v>140615.55032753278</v>
      </c>
      <c r="R13" s="92">
        <f t="shared" si="11"/>
        <v>147646.32784390941</v>
      </c>
      <c r="S13" s="92">
        <f t="shared" si="11"/>
        <v>155028.64423610488</v>
      </c>
      <c r="T13" s="92">
        <f t="shared" si="11"/>
        <v>162780.07644791013</v>
      </c>
      <c r="U13" s="95">
        <f t="shared" si="3"/>
        <v>1774081.6054061116</v>
      </c>
    </row>
    <row r="14" spans="1:21" ht="188.25" customHeight="1">
      <c r="A14" s="90" t="s">
        <v>71</v>
      </c>
      <c r="B14" s="90" t="s">
        <v>51</v>
      </c>
      <c r="C14" s="91" t="s">
        <v>77</v>
      </c>
      <c r="D14" s="90" t="s">
        <v>231</v>
      </c>
      <c r="E14" s="92">
        <v>458600</v>
      </c>
      <c r="F14" s="92">
        <f t="shared" si="1"/>
        <v>481530</v>
      </c>
      <c r="G14" s="92">
        <f t="shared" ref="G14:T14" si="12">F14*1.05</f>
        <v>505606.5</v>
      </c>
      <c r="H14" s="92">
        <f t="shared" si="12"/>
        <v>530886.82500000007</v>
      </c>
      <c r="I14" s="92">
        <f t="shared" si="12"/>
        <v>557431.16625000013</v>
      </c>
      <c r="J14" s="92">
        <f t="shared" si="12"/>
        <v>585302.72456250014</v>
      </c>
      <c r="K14" s="92">
        <f t="shared" si="12"/>
        <v>614567.86079062521</v>
      </c>
      <c r="L14" s="92">
        <f t="shared" si="12"/>
        <v>645296.25383015652</v>
      </c>
      <c r="M14" s="92">
        <f t="shared" si="12"/>
        <v>677561.06652166438</v>
      </c>
      <c r="N14" s="92">
        <f t="shared" si="12"/>
        <v>711439.11984774761</v>
      </c>
      <c r="O14" s="92">
        <f t="shared" si="12"/>
        <v>747011.07584013499</v>
      </c>
      <c r="P14" s="92">
        <f t="shared" si="12"/>
        <v>784361.62963214179</v>
      </c>
      <c r="Q14" s="92">
        <f t="shared" si="12"/>
        <v>823579.71111374896</v>
      </c>
      <c r="R14" s="92">
        <f t="shared" si="12"/>
        <v>864758.69666943641</v>
      </c>
      <c r="S14" s="92">
        <f t="shared" si="12"/>
        <v>907996.63150290831</v>
      </c>
      <c r="T14" s="92">
        <f t="shared" si="12"/>
        <v>953396.46307805378</v>
      </c>
      <c r="U14" s="95">
        <f t="shared" si="3"/>
        <v>10390725.724639118</v>
      </c>
    </row>
    <row r="15" spans="1:21" ht="57.6">
      <c r="A15" s="90" t="s">
        <v>71</v>
      </c>
      <c r="B15" s="90" t="s">
        <v>51</v>
      </c>
      <c r="C15" s="91" t="s">
        <v>89</v>
      </c>
      <c r="D15" s="90" t="s">
        <v>232</v>
      </c>
      <c r="E15" s="92">
        <v>31600</v>
      </c>
      <c r="F15" s="92">
        <f t="shared" si="1"/>
        <v>33180</v>
      </c>
      <c r="G15" s="92">
        <f t="shared" ref="G15:T15" si="13">F15*1.05</f>
        <v>34839</v>
      </c>
      <c r="H15" s="92">
        <f t="shared" si="13"/>
        <v>36580.950000000004</v>
      </c>
      <c r="I15" s="92">
        <f t="shared" si="13"/>
        <v>38409.997500000005</v>
      </c>
      <c r="J15" s="92">
        <f t="shared" si="13"/>
        <v>40330.497375000006</v>
      </c>
      <c r="K15" s="92">
        <f t="shared" si="13"/>
        <v>42347.022243750005</v>
      </c>
      <c r="L15" s="92">
        <f t="shared" si="13"/>
        <v>44464.37335593751</v>
      </c>
      <c r="M15" s="92">
        <f t="shared" si="13"/>
        <v>46687.592023734389</v>
      </c>
      <c r="N15" s="92">
        <f t="shared" si="13"/>
        <v>49021.971624921112</v>
      </c>
      <c r="O15" s="92">
        <f t="shared" si="13"/>
        <v>51473.070206167169</v>
      </c>
      <c r="P15" s="92">
        <f t="shared" si="13"/>
        <v>54046.723716475528</v>
      </c>
      <c r="Q15" s="92">
        <f t="shared" si="13"/>
        <v>56749.059902299305</v>
      </c>
      <c r="R15" s="92">
        <f t="shared" si="13"/>
        <v>59586.512897414272</v>
      </c>
      <c r="S15" s="92">
        <f t="shared" si="13"/>
        <v>62565.83854228499</v>
      </c>
      <c r="T15" s="92">
        <f t="shared" si="13"/>
        <v>65694.130469399242</v>
      </c>
      <c r="U15" s="95">
        <f t="shared" si="3"/>
        <v>715976.73985738365</v>
      </c>
    </row>
    <row r="16" spans="1:21" ht="42.75" customHeight="1">
      <c r="A16" s="90" t="s">
        <v>71</v>
      </c>
      <c r="B16" s="90" t="s">
        <v>51</v>
      </c>
      <c r="C16" s="91" t="s">
        <v>94</v>
      </c>
      <c r="D16" s="90" t="s">
        <v>233</v>
      </c>
      <c r="E16" s="92">
        <v>26100</v>
      </c>
      <c r="F16" s="92">
        <f t="shared" si="1"/>
        <v>27405</v>
      </c>
      <c r="G16" s="92">
        <f t="shared" ref="G16:T16" si="14">F16*1.05</f>
        <v>28775.25</v>
      </c>
      <c r="H16" s="92">
        <f t="shared" si="14"/>
        <v>30214.012500000001</v>
      </c>
      <c r="I16" s="92">
        <f t="shared" si="14"/>
        <v>31724.713125000002</v>
      </c>
      <c r="J16" s="92">
        <f t="shared" si="14"/>
        <v>33310.948781250001</v>
      </c>
      <c r="K16" s="92">
        <f t="shared" si="14"/>
        <v>34976.496220312503</v>
      </c>
      <c r="L16" s="92">
        <f t="shared" si="14"/>
        <v>36725.321031328131</v>
      </c>
      <c r="M16" s="92">
        <f t="shared" si="14"/>
        <v>38561.587082894541</v>
      </c>
      <c r="N16" s="92">
        <f t="shared" si="14"/>
        <v>40489.666437039268</v>
      </c>
      <c r="O16" s="92">
        <f t="shared" si="14"/>
        <v>42514.149758891232</v>
      </c>
      <c r="P16" s="92">
        <f t="shared" si="14"/>
        <v>44639.857246835796</v>
      </c>
      <c r="Q16" s="92">
        <f t="shared" si="14"/>
        <v>46871.850109177591</v>
      </c>
      <c r="R16" s="92">
        <f t="shared" si="14"/>
        <v>49215.442614636471</v>
      </c>
      <c r="S16" s="92">
        <f t="shared" si="14"/>
        <v>51676.214745368299</v>
      </c>
      <c r="T16" s="92">
        <f t="shared" si="14"/>
        <v>54260.025482636716</v>
      </c>
      <c r="U16" s="95">
        <f t="shared" si="3"/>
        <v>591360.53513537056</v>
      </c>
    </row>
    <row r="17" spans="1:21" ht="172.8">
      <c r="A17" s="90" t="s">
        <v>97</v>
      </c>
      <c r="B17" s="90" t="s">
        <v>40</v>
      </c>
      <c r="C17" s="91" t="s">
        <v>98</v>
      </c>
      <c r="D17" s="90" t="s">
        <v>234</v>
      </c>
      <c r="E17" s="92">
        <v>72000</v>
      </c>
      <c r="F17" s="92">
        <f t="shared" si="1"/>
        <v>75600</v>
      </c>
      <c r="G17" s="92">
        <f t="shared" ref="G17:T17" si="15">F17*1.05</f>
        <v>79380</v>
      </c>
      <c r="H17" s="92">
        <f t="shared" si="15"/>
        <v>83349</v>
      </c>
      <c r="I17" s="92">
        <f t="shared" si="15"/>
        <v>87516.45</v>
      </c>
      <c r="J17" s="92">
        <f t="shared" si="15"/>
        <v>91892.272500000006</v>
      </c>
      <c r="K17" s="92">
        <f t="shared" si="15"/>
        <v>96486.886125000005</v>
      </c>
      <c r="L17" s="92">
        <f t="shared" si="15"/>
        <v>101311.23043125001</v>
      </c>
      <c r="M17" s="92">
        <f t="shared" si="15"/>
        <v>106376.79195281251</v>
      </c>
      <c r="N17" s="92">
        <f t="shared" si="15"/>
        <v>111695.63155045314</v>
      </c>
      <c r="O17" s="92">
        <f t="shared" si="15"/>
        <v>117280.4131279758</v>
      </c>
      <c r="P17" s="92">
        <f t="shared" si="15"/>
        <v>123144.43378437459</v>
      </c>
      <c r="Q17" s="92">
        <f t="shared" si="15"/>
        <v>129301.65547359332</v>
      </c>
      <c r="R17" s="92">
        <f t="shared" si="15"/>
        <v>135766.738247273</v>
      </c>
      <c r="S17" s="92">
        <f t="shared" si="15"/>
        <v>142555.07515963665</v>
      </c>
      <c r="T17" s="92">
        <f t="shared" si="15"/>
        <v>149682.82891761849</v>
      </c>
      <c r="U17" s="95">
        <f t="shared" si="3"/>
        <v>1631339.4072699873</v>
      </c>
    </row>
    <row r="18" spans="1:21" ht="100.8">
      <c r="A18" s="90" t="s">
        <v>97</v>
      </c>
      <c r="B18" s="90" t="s">
        <v>40</v>
      </c>
      <c r="C18" s="91" t="s">
        <v>235</v>
      </c>
      <c r="D18" s="90" t="s">
        <v>236</v>
      </c>
      <c r="E18" s="92">
        <v>309000</v>
      </c>
      <c r="F18" s="92">
        <f t="shared" si="1"/>
        <v>324450</v>
      </c>
      <c r="G18" s="92">
        <f t="shared" ref="G18:T18" si="16">F18*1.05</f>
        <v>340672.5</v>
      </c>
      <c r="H18" s="92">
        <f t="shared" si="16"/>
        <v>357706.125</v>
      </c>
      <c r="I18" s="92">
        <f t="shared" si="16"/>
        <v>375591.43125000002</v>
      </c>
      <c r="J18" s="92">
        <f t="shared" si="16"/>
        <v>394371.00281250005</v>
      </c>
      <c r="K18" s="92">
        <f t="shared" si="16"/>
        <v>414089.55295312509</v>
      </c>
      <c r="L18" s="92">
        <f t="shared" si="16"/>
        <v>434794.03060078138</v>
      </c>
      <c r="M18" s="92">
        <f t="shared" si="16"/>
        <v>456533.73213082046</v>
      </c>
      <c r="N18" s="92">
        <f t="shared" si="16"/>
        <v>479360.4187373615</v>
      </c>
      <c r="O18" s="92">
        <f t="shared" si="16"/>
        <v>503328.43967422959</v>
      </c>
      <c r="P18" s="92">
        <f t="shared" si="16"/>
        <v>528494.86165794113</v>
      </c>
      <c r="Q18" s="92">
        <f t="shared" si="16"/>
        <v>554919.60474083817</v>
      </c>
      <c r="R18" s="92">
        <f t="shared" si="16"/>
        <v>582665.58497788012</v>
      </c>
      <c r="S18" s="92">
        <f t="shared" si="16"/>
        <v>611798.8642267742</v>
      </c>
      <c r="T18" s="92">
        <f t="shared" si="16"/>
        <v>642388.80743811291</v>
      </c>
      <c r="U18" s="95">
        <f t="shared" si="3"/>
        <v>7001164.956200365</v>
      </c>
    </row>
    <row r="19" spans="1:21" ht="129.6">
      <c r="A19" s="90" t="s">
        <v>97</v>
      </c>
      <c r="B19" s="90" t="s">
        <v>51</v>
      </c>
      <c r="C19" s="91" t="s">
        <v>115</v>
      </c>
      <c r="D19" s="90" t="s">
        <v>237</v>
      </c>
      <c r="E19" s="92">
        <v>141000</v>
      </c>
      <c r="F19" s="92">
        <f t="shared" si="1"/>
        <v>148050</v>
      </c>
      <c r="G19" s="92">
        <f t="shared" ref="G19:T19" si="17">F19*1.05</f>
        <v>155452.5</v>
      </c>
      <c r="H19" s="92">
        <f t="shared" si="17"/>
        <v>163225.125</v>
      </c>
      <c r="I19" s="92">
        <f t="shared" si="17"/>
        <v>171386.38125000001</v>
      </c>
      <c r="J19" s="92">
        <f t="shared" si="17"/>
        <v>179955.7003125</v>
      </c>
      <c r="K19" s="92">
        <f t="shared" si="17"/>
        <v>188953.48532812501</v>
      </c>
      <c r="L19" s="92">
        <f t="shared" si="17"/>
        <v>198401.15959453126</v>
      </c>
      <c r="M19" s="92">
        <f t="shared" si="17"/>
        <v>208321.21757425784</v>
      </c>
      <c r="N19" s="92">
        <f t="shared" si="17"/>
        <v>218737.27845297073</v>
      </c>
      <c r="O19" s="92">
        <f t="shared" si="17"/>
        <v>229674.14237561927</v>
      </c>
      <c r="P19" s="92">
        <f t="shared" si="17"/>
        <v>241157.84949440023</v>
      </c>
      <c r="Q19" s="92">
        <f t="shared" si="17"/>
        <v>253215.74196912025</v>
      </c>
      <c r="R19" s="92">
        <f t="shared" si="17"/>
        <v>265876.52906757628</v>
      </c>
      <c r="S19" s="92">
        <f t="shared" si="17"/>
        <v>279170.35552095511</v>
      </c>
      <c r="T19" s="92">
        <f t="shared" si="17"/>
        <v>293128.87329700287</v>
      </c>
      <c r="U19" s="95">
        <f t="shared" si="3"/>
        <v>3194706.3392370595</v>
      </c>
    </row>
    <row r="20" spans="1:21" ht="144">
      <c r="A20" s="90" t="s">
        <v>97</v>
      </c>
      <c r="B20" s="90" t="s">
        <v>51</v>
      </c>
      <c r="C20" s="91" t="s">
        <v>125</v>
      </c>
      <c r="D20" s="90" t="s">
        <v>238</v>
      </c>
      <c r="E20" s="92">
        <v>74000</v>
      </c>
      <c r="F20" s="92">
        <f t="shared" si="1"/>
        <v>77700</v>
      </c>
      <c r="G20" s="92">
        <f>F20*1.05</f>
        <v>81585</v>
      </c>
      <c r="H20" s="92">
        <f t="shared" ref="H20:T20" si="18">G20*1.05</f>
        <v>85664.25</v>
      </c>
      <c r="I20" s="92">
        <f t="shared" si="18"/>
        <v>89947.462500000009</v>
      </c>
      <c r="J20" s="92">
        <f t="shared" si="18"/>
        <v>94444.835625000007</v>
      </c>
      <c r="K20" s="92">
        <f t="shared" si="18"/>
        <v>99167.077406250013</v>
      </c>
      <c r="L20" s="92">
        <f t="shared" si="18"/>
        <v>104125.43127656252</v>
      </c>
      <c r="M20" s="92">
        <f t="shared" si="18"/>
        <v>109331.70284039066</v>
      </c>
      <c r="N20" s="92">
        <f t="shared" si="18"/>
        <v>114798.2879824102</v>
      </c>
      <c r="O20" s="92">
        <f t="shared" si="18"/>
        <v>120538.20238153072</v>
      </c>
      <c r="P20" s="92">
        <f t="shared" si="18"/>
        <v>126565.11250060725</v>
      </c>
      <c r="Q20" s="92">
        <f t="shared" si="18"/>
        <v>132893.36812563761</v>
      </c>
      <c r="R20" s="92">
        <f t="shared" si="18"/>
        <v>139538.0365319195</v>
      </c>
      <c r="S20" s="92">
        <f t="shared" si="18"/>
        <v>146514.93835851547</v>
      </c>
      <c r="T20" s="92">
        <f t="shared" si="18"/>
        <v>153840.68527644125</v>
      </c>
      <c r="U20" s="95">
        <f t="shared" si="3"/>
        <v>1676654.3908052649</v>
      </c>
    </row>
    <row r="21" spans="1:21" ht="172.8">
      <c r="A21" s="90" t="s">
        <v>97</v>
      </c>
      <c r="B21" s="90" t="s">
        <v>51</v>
      </c>
      <c r="C21" s="91" t="s">
        <v>133</v>
      </c>
      <c r="D21" s="90" t="s">
        <v>239</v>
      </c>
      <c r="E21" s="92">
        <v>69000</v>
      </c>
      <c r="F21" s="92">
        <f t="shared" si="1"/>
        <v>72450</v>
      </c>
      <c r="G21" s="92">
        <f t="shared" ref="G21:T21" si="19">F21*1.05</f>
        <v>76072.5</v>
      </c>
      <c r="H21" s="92">
        <f t="shared" si="19"/>
        <v>79876.125</v>
      </c>
      <c r="I21" s="92">
        <f t="shared" si="19"/>
        <v>83869.931250000009</v>
      </c>
      <c r="J21" s="92">
        <f t="shared" si="19"/>
        <v>88063.427812500013</v>
      </c>
      <c r="K21" s="92">
        <f t="shared" si="19"/>
        <v>92466.599203125021</v>
      </c>
      <c r="L21" s="92">
        <f t="shared" si="19"/>
        <v>97089.929163281282</v>
      </c>
      <c r="M21" s="92">
        <f t="shared" si="19"/>
        <v>101944.42562144535</v>
      </c>
      <c r="N21" s="92">
        <f t="shared" si="19"/>
        <v>107041.64690251762</v>
      </c>
      <c r="O21" s="92">
        <f t="shared" si="19"/>
        <v>112393.72924764351</v>
      </c>
      <c r="P21" s="92">
        <f t="shared" si="19"/>
        <v>118013.41571002569</v>
      </c>
      <c r="Q21" s="92">
        <f t="shared" si="19"/>
        <v>123914.08649552698</v>
      </c>
      <c r="R21" s="92">
        <f t="shared" si="19"/>
        <v>130109.79082030333</v>
      </c>
      <c r="S21" s="92">
        <f t="shared" si="19"/>
        <v>136615.2803613185</v>
      </c>
      <c r="T21" s="92">
        <f t="shared" si="19"/>
        <v>143446.04437938443</v>
      </c>
      <c r="U21" s="95">
        <f t="shared" si="3"/>
        <v>1563366.9319670717</v>
      </c>
    </row>
    <row r="22" spans="1:21" ht="72">
      <c r="A22" s="90" t="s">
        <v>141</v>
      </c>
      <c r="B22" s="90" t="s">
        <v>40</v>
      </c>
      <c r="C22" s="91" t="s">
        <v>143</v>
      </c>
      <c r="D22" s="90" t="s">
        <v>240</v>
      </c>
      <c r="E22" s="92">
        <v>50000</v>
      </c>
      <c r="F22" s="92">
        <f t="shared" si="1"/>
        <v>52500</v>
      </c>
      <c r="G22" s="92">
        <f t="shared" ref="G22:T22" si="20">F22*1.05</f>
        <v>55125</v>
      </c>
      <c r="H22" s="92">
        <f t="shared" si="20"/>
        <v>57881.25</v>
      </c>
      <c r="I22" s="92">
        <f t="shared" si="20"/>
        <v>60775.3125</v>
      </c>
      <c r="J22" s="92">
        <f t="shared" si="20"/>
        <v>63814.078125</v>
      </c>
      <c r="K22" s="92">
        <f t="shared" si="20"/>
        <v>67004.782031249997</v>
      </c>
      <c r="L22" s="92">
        <f t="shared" si="20"/>
        <v>70355.021132812501</v>
      </c>
      <c r="M22" s="92">
        <f t="shared" si="20"/>
        <v>73872.772189453128</v>
      </c>
      <c r="N22" s="92">
        <f t="shared" si="20"/>
        <v>77566.41079892579</v>
      </c>
      <c r="O22" s="92">
        <f t="shared" si="20"/>
        <v>81444.73133887208</v>
      </c>
      <c r="P22" s="92">
        <f t="shared" si="20"/>
        <v>85516.967905815691</v>
      </c>
      <c r="Q22" s="92">
        <f t="shared" si="20"/>
        <v>89792.816301106475</v>
      </c>
      <c r="R22" s="92">
        <f t="shared" si="20"/>
        <v>94282.457116161808</v>
      </c>
      <c r="S22" s="92">
        <f t="shared" si="20"/>
        <v>98996.579971969899</v>
      </c>
      <c r="T22" s="92">
        <f t="shared" si="20"/>
        <v>103946.4089705684</v>
      </c>
      <c r="U22" s="95">
        <f t="shared" si="3"/>
        <v>1132874.5883819358</v>
      </c>
    </row>
    <row r="23" spans="1:21" ht="72">
      <c r="A23" s="90" t="s">
        <v>141</v>
      </c>
      <c r="B23" s="90" t="s">
        <v>40</v>
      </c>
      <c r="C23" s="91" t="s">
        <v>148</v>
      </c>
      <c r="D23" s="90" t="s">
        <v>240</v>
      </c>
      <c r="E23" s="92">
        <v>646</v>
      </c>
      <c r="F23" s="92">
        <v>700</v>
      </c>
      <c r="G23" s="92">
        <f t="shared" ref="G23:T23" si="21">F23*1.05</f>
        <v>735</v>
      </c>
      <c r="H23" s="92">
        <f t="shared" si="21"/>
        <v>771.75</v>
      </c>
      <c r="I23" s="92">
        <f t="shared" si="21"/>
        <v>810.33750000000009</v>
      </c>
      <c r="J23" s="92">
        <f t="shared" si="21"/>
        <v>850.85437500000012</v>
      </c>
      <c r="K23" s="92">
        <f t="shared" si="21"/>
        <v>893.39709375000018</v>
      </c>
      <c r="L23" s="92">
        <f t="shared" si="21"/>
        <v>938.06694843750017</v>
      </c>
      <c r="M23" s="92">
        <f t="shared" si="21"/>
        <v>984.97029585937526</v>
      </c>
      <c r="N23" s="92">
        <f t="shared" si="21"/>
        <v>1034.218810652344</v>
      </c>
      <c r="O23" s="92">
        <f t="shared" si="21"/>
        <v>1085.9297511849613</v>
      </c>
      <c r="P23" s="92">
        <f t="shared" si="21"/>
        <v>1140.2262387442095</v>
      </c>
      <c r="Q23" s="92">
        <f t="shared" si="21"/>
        <v>1197.2375506814201</v>
      </c>
      <c r="R23" s="92">
        <f t="shared" si="21"/>
        <v>1257.0994282154911</v>
      </c>
      <c r="S23" s="92">
        <f t="shared" si="21"/>
        <v>1319.9543996262657</v>
      </c>
      <c r="T23" s="92">
        <f t="shared" si="21"/>
        <v>1385.9521196075791</v>
      </c>
      <c r="U23" s="95">
        <f t="shared" si="3"/>
        <v>15104.994511759147</v>
      </c>
    </row>
    <row r="24" spans="1:21" ht="86.4">
      <c r="A24" s="90" t="s">
        <v>141</v>
      </c>
      <c r="B24" s="90" t="s">
        <v>51</v>
      </c>
      <c r="C24" s="91" t="s">
        <v>151</v>
      </c>
      <c r="D24" s="90" t="s">
        <v>241</v>
      </c>
      <c r="E24" s="92">
        <v>47000</v>
      </c>
      <c r="F24" s="92">
        <f t="shared" si="1"/>
        <v>49350</v>
      </c>
      <c r="G24" s="92">
        <f t="shared" ref="G24:T24" si="22">F24*1.05</f>
        <v>51817.5</v>
      </c>
      <c r="H24" s="92">
        <f t="shared" si="22"/>
        <v>54408.375</v>
      </c>
      <c r="I24" s="92">
        <f t="shared" si="22"/>
        <v>57128.793750000004</v>
      </c>
      <c r="J24" s="92">
        <f t="shared" si="22"/>
        <v>59985.233437500006</v>
      </c>
      <c r="K24" s="92">
        <f t="shared" si="22"/>
        <v>62984.495109375006</v>
      </c>
      <c r="L24" s="92">
        <f t="shared" si="22"/>
        <v>66133.719864843762</v>
      </c>
      <c r="M24" s="92">
        <f t="shared" si="22"/>
        <v>69440.405858085956</v>
      </c>
      <c r="N24" s="92">
        <f t="shared" si="22"/>
        <v>72912.426150990257</v>
      </c>
      <c r="O24" s="92">
        <f t="shared" si="22"/>
        <v>76558.047458539775</v>
      </c>
      <c r="P24" s="92">
        <f t="shared" si="22"/>
        <v>80385.949831466773</v>
      </c>
      <c r="Q24" s="92">
        <f t="shared" si="22"/>
        <v>84405.247323040108</v>
      </c>
      <c r="R24" s="92">
        <f t="shared" si="22"/>
        <v>88625.509689192113</v>
      </c>
      <c r="S24" s="92">
        <f t="shared" si="22"/>
        <v>93056.785173651719</v>
      </c>
      <c r="T24" s="92">
        <f t="shared" si="22"/>
        <v>97709.624432334313</v>
      </c>
      <c r="U24" s="95">
        <f t="shared" si="3"/>
        <v>1064902.1130790198</v>
      </c>
    </row>
    <row r="25" spans="1:21" ht="86.4">
      <c r="A25" s="90" t="s">
        <v>141</v>
      </c>
      <c r="B25" s="90" t="s">
        <v>51</v>
      </c>
      <c r="C25" s="91" t="s">
        <v>154</v>
      </c>
      <c r="D25" s="90" t="s">
        <v>241</v>
      </c>
      <c r="E25" s="92">
        <v>2085</v>
      </c>
      <c r="F25" s="92">
        <f t="shared" si="1"/>
        <v>2189.25</v>
      </c>
      <c r="G25" s="92">
        <f t="shared" ref="G25:T25" si="23">F25*1.05</f>
        <v>2298.7125000000001</v>
      </c>
      <c r="H25" s="92">
        <f t="shared" si="23"/>
        <v>2413.6481250000002</v>
      </c>
      <c r="I25" s="92">
        <f t="shared" si="23"/>
        <v>2534.3305312500001</v>
      </c>
      <c r="J25" s="92">
        <f t="shared" si="23"/>
        <v>2661.0470578125</v>
      </c>
      <c r="K25" s="92">
        <f t="shared" si="23"/>
        <v>2794.0994107031252</v>
      </c>
      <c r="L25" s="92">
        <f t="shared" si="23"/>
        <v>2933.8043812382816</v>
      </c>
      <c r="M25" s="92">
        <f t="shared" si="23"/>
        <v>3080.494600300196</v>
      </c>
      <c r="N25" s="92">
        <f t="shared" si="23"/>
        <v>3234.5193303152059</v>
      </c>
      <c r="O25" s="92">
        <f t="shared" si="23"/>
        <v>3396.2452968309663</v>
      </c>
      <c r="P25" s="92">
        <f t="shared" si="23"/>
        <v>3566.0575616725146</v>
      </c>
      <c r="Q25" s="92">
        <f t="shared" si="23"/>
        <v>3744.3604397561403</v>
      </c>
      <c r="R25" s="92">
        <f t="shared" si="23"/>
        <v>3931.5784617439476</v>
      </c>
      <c r="S25" s="92">
        <f t="shared" si="23"/>
        <v>4128.1573848311455</v>
      </c>
      <c r="T25" s="92">
        <f t="shared" si="23"/>
        <v>4334.5652540727033</v>
      </c>
      <c r="U25" s="95">
        <f t="shared" si="3"/>
        <v>47240.870335526728</v>
      </c>
    </row>
    <row r="26" spans="1:21" ht="43.2">
      <c r="A26" s="90" t="s">
        <v>141</v>
      </c>
      <c r="B26" s="90" t="s">
        <v>51</v>
      </c>
      <c r="C26" s="91" t="s">
        <v>160</v>
      </c>
      <c r="D26" s="90" t="s">
        <v>242</v>
      </c>
      <c r="E26" s="92">
        <v>280</v>
      </c>
      <c r="F26" s="92">
        <f t="shared" si="1"/>
        <v>294</v>
      </c>
      <c r="G26" s="92">
        <f t="shared" ref="G26:T26" si="24">F26*1.05</f>
        <v>308.7</v>
      </c>
      <c r="H26" s="92">
        <f t="shared" si="24"/>
        <v>324.13499999999999</v>
      </c>
      <c r="I26" s="92">
        <f t="shared" si="24"/>
        <v>340.34174999999999</v>
      </c>
      <c r="J26" s="92">
        <f t="shared" si="24"/>
        <v>357.35883749999999</v>
      </c>
      <c r="K26" s="92">
        <f t="shared" si="24"/>
        <v>375.22677937500004</v>
      </c>
      <c r="L26" s="92">
        <f t="shared" si="24"/>
        <v>393.98811834375005</v>
      </c>
      <c r="M26" s="92">
        <f t="shared" si="24"/>
        <v>413.68752426093755</v>
      </c>
      <c r="N26" s="92">
        <f t="shared" si="24"/>
        <v>434.37190047398445</v>
      </c>
      <c r="O26" s="92">
        <f t="shared" si="24"/>
        <v>456.09049549768372</v>
      </c>
      <c r="P26" s="92">
        <f t="shared" si="24"/>
        <v>478.89502027256793</v>
      </c>
      <c r="Q26" s="92">
        <f t="shared" si="24"/>
        <v>502.83977128619637</v>
      </c>
      <c r="R26" s="92">
        <f t="shared" si="24"/>
        <v>527.98175985050625</v>
      </c>
      <c r="S26" s="92">
        <f t="shared" si="24"/>
        <v>554.38084784303157</v>
      </c>
      <c r="T26" s="92">
        <f t="shared" si="24"/>
        <v>582.09989023518312</v>
      </c>
      <c r="U26" s="95">
        <f t="shared" si="3"/>
        <v>6344.0976949388405</v>
      </c>
    </row>
    <row r="27" spans="1:21" ht="72">
      <c r="A27" s="90" t="s">
        <v>243</v>
      </c>
      <c r="B27" s="90" t="s">
        <v>7</v>
      </c>
      <c r="C27" s="91" t="s">
        <v>244</v>
      </c>
      <c r="D27" s="90" t="s">
        <v>245</v>
      </c>
      <c r="E27" s="92">
        <v>2900</v>
      </c>
      <c r="F27" s="92">
        <f t="shared" si="1"/>
        <v>3045</v>
      </c>
      <c r="G27" s="92">
        <f t="shared" ref="G27:T27" si="25">F27*1.05</f>
        <v>3197.25</v>
      </c>
      <c r="H27" s="92">
        <f t="shared" si="25"/>
        <v>3357.1125000000002</v>
      </c>
      <c r="I27" s="92">
        <f t="shared" si="25"/>
        <v>3524.9681250000003</v>
      </c>
      <c r="J27" s="92">
        <f t="shared" si="25"/>
        <v>3701.2165312500006</v>
      </c>
      <c r="K27" s="92">
        <f t="shared" si="25"/>
        <v>3886.2773578125007</v>
      </c>
      <c r="L27" s="92">
        <f t="shared" si="25"/>
        <v>4080.5912257031259</v>
      </c>
      <c r="M27" s="92">
        <f t="shared" si="25"/>
        <v>4284.6207869882828</v>
      </c>
      <c r="N27" s="92">
        <f t="shared" si="25"/>
        <v>4498.8518263376973</v>
      </c>
      <c r="O27" s="92">
        <f t="shared" si="25"/>
        <v>4723.7944176545825</v>
      </c>
      <c r="P27" s="92">
        <f t="shared" si="25"/>
        <v>4959.984138537312</v>
      </c>
      <c r="Q27" s="92">
        <f t="shared" si="25"/>
        <v>5207.9833454641775</v>
      </c>
      <c r="R27" s="92">
        <f t="shared" si="25"/>
        <v>5468.3825127373866</v>
      </c>
      <c r="S27" s="92">
        <f t="shared" si="25"/>
        <v>5741.8016383742561</v>
      </c>
      <c r="T27" s="92">
        <f t="shared" si="25"/>
        <v>6028.8917202929688</v>
      </c>
      <c r="U27" s="95">
        <f t="shared" si="3"/>
        <v>65706.726126152294</v>
      </c>
    </row>
    <row r="28" spans="1:21" ht="72">
      <c r="A28" s="90" t="s">
        <v>243</v>
      </c>
      <c r="B28" s="90" t="s">
        <v>7</v>
      </c>
      <c r="C28" s="90" t="s">
        <v>166</v>
      </c>
      <c r="D28" s="90" t="s">
        <v>245</v>
      </c>
      <c r="E28" s="92">
        <v>800</v>
      </c>
      <c r="F28" s="92">
        <f t="shared" si="1"/>
        <v>840</v>
      </c>
      <c r="G28" s="92">
        <f t="shared" ref="G28:T28" si="26">F28*1.05</f>
        <v>882</v>
      </c>
      <c r="H28" s="92">
        <f t="shared" si="26"/>
        <v>926.1</v>
      </c>
      <c r="I28" s="92">
        <f t="shared" si="26"/>
        <v>972.40500000000009</v>
      </c>
      <c r="J28" s="92">
        <f t="shared" si="26"/>
        <v>1021.0252500000001</v>
      </c>
      <c r="K28" s="92">
        <f t="shared" si="26"/>
        <v>1072.0765125000003</v>
      </c>
      <c r="L28" s="92">
        <f t="shared" si="26"/>
        <v>1125.6803381250004</v>
      </c>
      <c r="M28" s="92">
        <f t="shared" si="26"/>
        <v>1181.9643550312505</v>
      </c>
      <c r="N28" s="92">
        <f t="shared" si="26"/>
        <v>1241.062572782813</v>
      </c>
      <c r="O28" s="92">
        <f t="shared" si="26"/>
        <v>1303.1157014219536</v>
      </c>
      <c r="P28" s="92">
        <f t="shared" si="26"/>
        <v>1368.2714864930515</v>
      </c>
      <c r="Q28" s="92">
        <f t="shared" si="26"/>
        <v>1436.6850608177042</v>
      </c>
      <c r="R28" s="92">
        <f t="shared" si="26"/>
        <v>1508.5193138585894</v>
      </c>
      <c r="S28" s="92">
        <f t="shared" si="26"/>
        <v>1583.945279551519</v>
      </c>
      <c r="T28" s="92">
        <f t="shared" si="26"/>
        <v>1663.1425435290951</v>
      </c>
      <c r="U28" s="95">
        <f t="shared" si="3"/>
        <v>18125.993414110977</v>
      </c>
    </row>
    <row r="29" spans="1:21" ht="57.6">
      <c r="A29" s="90" t="s">
        <v>243</v>
      </c>
      <c r="B29" s="90" t="s">
        <v>7</v>
      </c>
      <c r="C29" s="90" t="s">
        <v>171</v>
      </c>
      <c r="D29" s="90" t="s">
        <v>43</v>
      </c>
      <c r="E29" s="92">
        <v>300</v>
      </c>
      <c r="F29" s="92">
        <f t="shared" si="1"/>
        <v>315</v>
      </c>
      <c r="G29" s="92">
        <f t="shared" ref="G29:T29" si="27">F29*1.05</f>
        <v>330.75</v>
      </c>
      <c r="H29" s="92">
        <f t="shared" si="27"/>
        <v>347.28750000000002</v>
      </c>
      <c r="I29" s="92">
        <f t="shared" si="27"/>
        <v>364.65187500000002</v>
      </c>
      <c r="J29" s="92">
        <f t="shared" si="27"/>
        <v>382.88446875000005</v>
      </c>
      <c r="K29" s="92">
        <f t="shared" si="27"/>
        <v>402.0286921875001</v>
      </c>
      <c r="L29" s="92">
        <f t="shared" si="27"/>
        <v>422.13012679687512</v>
      </c>
      <c r="M29" s="92">
        <f t="shared" si="27"/>
        <v>443.23663313671886</v>
      </c>
      <c r="N29" s="92">
        <f t="shared" si="27"/>
        <v>465.39846479355481</v>
      </c>
      <c r="O29" s="92">
        <f t="shared" si="27"/>
        <v>488.66838803323259</v>
      </c>
      <c r="P29" s="92">
        <f t="shared" si="27"/>
        <v>513.10180743489423</v>
      </c>
      <c r="Q29" s="92">
        <f t="shared" si="27"/>
        <v>538.75689780663902</v>
      </c>
      <c r="R29" s="92">
        <f t="shared" si="27"/>
        <v>565.69474269697105</v>
      </c>
      <c r="S29" s="92">
        <f t="shared" si="27"/>
        <v>593.97947983181962</v>
      </c>
      <c r="T29" s="92">
        <f t="shared" si="27"/>
        <v>623.67845382341068</v>
      </c>
      <c r="U29" s="95">
        <f t="shared" si="3"/>
        <v>6797.2475302916164</v>
      </c>
    </row>
    <row r="30" spans="1:21" ht="55.95" customHeight="1">
      <c r="A30" s="90" t="s">
        <v>180</v>
      </c>
      <c r="B30" s="90" t="s">
        <v>40</v>
      </c>
      <c r="C30" s="90" t="s">
        <v>246</v>
      </c>
      <c r="D30" s="90" t="s">
        <v>247</v>
      </c>
      <c r="E30" s="92">
        <v>416973</v>
      </c>
      <c r="F30" s="92">
        <f t="shared" si="1"/>
        <v>437821.65</v>
      </c>
      <c r="G30" s="92">
        <f t="shared" ref="G30:T30" si="28">F30*1.05</f>
        <v>459712.73250000004</v>
      </c>
      <c r="H30" s="92">
        <f t="shared" si="28"/>
        <v>482698.36912500008</v>
      </c>
      <c r="I30" s="92">
        <f t="shared" si="28"/>
        <v>506833.28758125013</v>
      </c>
      <c r="J30" s="92">
        <f t="shared" si="28"/>
        <v>532174.95196031267</v>
      </c>
      <c r="K30" s="92">
        <f t="shared" si="28"/>
        <v>558783.69955832837</v>
      </c>
      <c r="L30" s="92">
        <f t="shared" si="28"/>
        <v>586722.88453624479</v>
      </c>
      <c r="M30" s="92">
        <f t="shared" si="28"/>
        <v>616059.02876305708</v>
      </c>
      <c r="N30" s="92">
        <f t="shared" si="28"/>
        <v>646861.98020121001</v>
      </c>
      <c r="O30" s="92">
        <f t="shared" si="28"/>
        <v>679205.07921127055</v>
      </c>
      <c r="P30" s="92">
        <f t="shared" si="28"/>
        <v>713165.33317183412</v>
      </c>
      <c r="Q30" s="92">
        <f t="shared" si="28"/>
        <v>748823.59983042581</v>
      </c>
      <c r="R30" s="92">
        <f t="shared" si="28"/>
        <v>786264.7798219471</v>
      </c>
      <c r="S30" s="92">
        <f t="shared" si="28"/>
        <v>825578.01881304453</v>
      </c>
      <c r="T30" s="92">
        <f t="shared" si="28"/>
        <v>866856.91975369677</v>
      </c>
      <c r="U30" s="95">
        <f t="shared" si="3"/>
        <v>9447562.314827621</v>
      </c>
    </row>
    <row r="31" spans="1:21" ht="40.049999999999997" customHeight="1">
      <c r="A31" s="90" t="s">
        <v>180</v>
      </c>
      <c r="B31" s="90" t="s">
        <v>51</v>
      </c>
      <c r="C31" s="90" t="s">
        <v>248</v>
      </c>
      <c r="D31" s="90" t="s">
        <v>249</v>
      </c>
      <c r="E31" s="92">
        <v>441224</v>
      </c>
      <c r="F31" s="92">
        <f t="shared" si="1"/>
        <v>463285.2</v>
      </c>
      <c r="G31" s="92">
        <f>F31*1.05</f>
        <v>486449.46</v>
      </c>
      <c r="H31" s="92">
        <f t="shared" ref="H31:T31" si="29">G31*1.05</f>
        <v>510771.93300000002</v>
      </c>
      <c r="I31" s="92">
        <f t="shared" si="29"/>
        <v>536310.52965000004</v>
      </c>
      <c r="J31" s="92">
        <f t="shared" si="29"/>
        <v>563126.05613250006</v>
      </c>
      <c r="K31" s="92">
        <f t="shared" si="29"/>
        <v>591282.35893912509</v>
      </c>
      <c r="L31" s="92">
        <f t="shared" si="29"/>
        <v>620846.47688608139</v>
      </c>
      <c r="M31" s="92">
        <f t="shared" si="29"/>
        <v>651888.80073038547</v>
      </c>
      <c r="N31" s="92">
        <f t="shared" si="29"/>
        <v>684483.24076690478</v>
      </c>
      <c r="O31" s="92">
        <f t="shared" si="29"/>
        <v>718707.40280525002</v>
      </c>
      <c r="P31" s="92">
        <f t="shared" si="29"/>
        <v>754642.77294551255</v>
      </c>
      <c r="Q31" s="92">
        <f t="shared" si="29"/>
        <v>792374.91159278818</v>
      </c>
      <c r="R31" s="92">
        <f t="shared" si="29"/>
        <v>831993.65717242763</v>
      </c>
      <c r="S31" s="92">
        <f t="shared" si="29"/>
        <v>873593.3400310491</v>
      </c>
      <c r="T31" s="92">
        <f t="shared" si="29"/>
        <v>917273.00703260163</v>
      </c>
      <c r="U31" s="95">
        <f t="shared" si="3"/>
        <v>9997029.1476846244</v>
      </c>
    </row>
    <row r="32" spans="1:21" ht="43.2">
      <c r="A32" s="90" t="s">
        <v>250</v>
      </c>
      <c r="B32" s="90" t="s">
        <v>7</v>
      </c>
      <c r="C32" s="90" t="s">
        <v>284</v>
      </c>
      <c r="D32" s="90" t="s">
        <v>242</v>
      </c>
      <c r="E32" s="92">
        <v>2527</v>
      </c>
      <c r="F32" s="92">
        <f t="shared" si="1"/>
        <v>2653.35</v>
      </c>
      <c r="G32" s="92">
        <f t="shared" ref="G32:T32" si="30">F32*1.05</f>
        <v>2786.0174999999999</v>
      </c>
      <c r="H32" s="92">
        <f t="shared" si="30"/>
        <v>2925.3183749999998</v>
      </c>
      <c r="I32" s="92">
        <f t="shared" si="30"/>
        <v>3071.5842937500001</v>
      </c>
      <c r="J32" s="92">
        <f t="shared" si="30"/>
        <v>3225.1635084375002</v>
      </c>
      <c r="K32" s="92">
        <f t="shared" si="30"/>
        <v>3386.4216838593752</v>
      </c>
      <c r="L32" s="92">
        <f t="shared" si="30"/>
        <v>3555.7427680523442</v>
      </c>
      <c r="M32" s="92">
        <f t="shared" si="30"/>
        <v>3733.5299064549617</v>
      </c>
      <c r="N32" s="92">
        <f t="shared" si="30"/>
        <v>3920.2064017777102</v>
      </c>
      <c r="O32" s="92">
        <f t="shared" si="30"/>
        <v>4116.2167218665954</v>
      </c>
      <c r="P32" s="92">
        <f t="shared" si="30"/>
        <v>4322.0275579599256</v>
      </c>
      <c r="Q32" s="92">
        <f t="shared" si="30"/>
        <v>4538.1289358579224</v>
      </c>
      <c r="R32" s="92">
        <f t="shared" si="30"/>
        <v>4765.035382650819</v>
      </c>
      <c r="S32" s="92">
        <f t="shared" si="30"/>
        <v>5003.2871517833601</v>
      </c>
      <c r="T32" s="92">
        <f t="shared" si="30"/>
        <v>5253.4515093725286</v>
      </c>
      <c r="U32" s="95">
        <f t="shared" si="3"/>
        <v>57255.481696823044</v>
      </c>
    </row>
    <row r="33" spans="1:21" ht="100.8">
      <c r="A33" s="90" t="s">
        <v>250</v>
      </c>
      <c r="B33" s="90" t="s">
        <v>40</v>
      </c>
      <c r="C33" s="90" t="s">
        <v>285</v>
      </c>
      <c r="D33" s="90" t="s">
        <v>253</v>
      </c>
      <c r="E33" s="92">
        <v>3082</v>
      </c>
      <c r="F33" s="92">
        <f t="shared" si="1"/>
        <v>3236.1000000000004</v>
      </c>
      <c r="G33" s="92">
        <f t="shared" ref="G33:T33" si="31">F33*1.05</f>
        <v>3397.9050000000007</v>
      </c>
      <c r="H33" s="92">
        <f t="shared" si="31"/>
        <v>3567.8002500000007</v>
      </c>
      <c r="I33" s="92">
        <f t="shared" si="31"/>
        <v>3746.1902625000007</v>
      </c>
      <c r="J33" s="92">
        <f t="shared" si="31"/>
        <v>3933.4997756250009</v>
      </c>
      <c r="K33" s="92">
        <f t="shared" si="31"/>
        <v>4130.1747644062507</v>
      </c>
      <c r="L33" s="92">
        <f t="shared" si="31"/>
        <v>4336.6835026265635</v>
      </c>
      <c r="M33" s="92">
        <f t="shared" si="31"/>
        <v>4553.5176777578918</v>
      </c>
      <c r="N33" s="92">
        <f t="shared" si="31"/>
        <v>4781.1935616457868</v>
      </c>
      <c r="O33" s="92">
        <f t="shared" si="31"/>
        <v>5020.2532397280766</v>
      </c>
      <c r="P33" s="92">
        <f t="shared" si="31"/>
        <v>5271.2659017144806</v>
      </c>
      <c r="Q33" s="92">
        <f t="shared" si="31"/>
        <v>5534.829196800205</v>
      </c>
      <c r="R33" s="92">
        <f t="shared" si="31"/>
        <v>5811.570656640215</v>
      </c>
      <c r="S33" s="92">
        <f t="shared" si="31"/>
        <v>6102.1491894722258</v>
      </c>
      <c r="T33" s="92">
        <f t="shared" si="31"/>
        <v>6407.2566489458377</v>
      </c>
      <c r="U33" s="95">
        <f t="shared" si="3"/>
        <v>69830.389627862533</v>
      </c>
    </row>
    <row r="34" spans="1:21" ht="158.4">
      <c r="A34" s="90" t="s">
        <v>293</v>
      </c>
      <c r="B34" s="90" t="s">
        <v>51</v>
      </c>
      <c r="C34" s="90" t="s">
        <v>291</v>
      </c>
      <c r="D34" s="90" t="s">
        <v>255</v>
      </c>
      <c r="E34" s="92">
        <v>3100</v>
      </c>
      <c r="F34" s="92">
        <f>+E34*1.05</f>
        <v>3255</v>
      </c>
      <c r="G34" s="92">
        <f t="shared" ref="G34:G35" si="32">F34*1.05</f>
        <v>3417.75</v>
      </c>
      <c r="H34" s="92">
        <f t="shared" ref="H34:H35" si="33">G34*1.05</f>
        <v>3588.6375000000003</v>
      </c>
      <c r="I34" s="92">
        <f t="shared" ref="I34:I35" si="34">H34*1.05</f>
        <v>3768.0693750000005</v>
      </c>
      <c r="J34" s="92">
        <f t="shared" ref="J34:J35" si="35">I34*1.05</f>
        <v>3956.4728437500007</v>
      </c>
      <c r="K34" s="92">
        <f t="shared" ref="K34:K35" si="36">J34*1.05</f>
        <v>4154.2964859375006</v>
      </c>
      <c r="L34" s="92">
        <f t="shared" ref="L34:L35" si="37">K34*1.05</f>
        <v>4362.0113102343757</v>
      </c>
      <c r="M34" s="92">
        <f t="shared" ref="M34:M35" si="38">L34*1.05</f>
        <v>4580.1118757460945</v>
      </c>
      <c r="N34" s="92">
        <f t="shared" ref="N34:N35" si="39">M34*1.05</f>
        <v>4809.1174695333993</v>
      </c>
      <c r="O34" s="92">
        <f t="shared" ref="O34:O35" si="40">N34*1.05</f>
        <v>5049.5733430100699</v>
      </c>
      <c r="P34" s="92">
        <f t="shared" ref="P34:P35" si="41">O34*1.05</f>
        <v>5302.0520101605734</v>
      </c>
      <c r="Q34" s="92">
        <f t="shared" ref="Q34:Q35" si="42">P34*1.05</f>
        <v>5567.1546106686028</v>
      </c>
      <c r="R34" s="92">
        <f t="shared" ref="R34:R35" si="43">Q34*1.05</f>
        <v>5845.512341202033</v>
      </c>
      <c r="S34" s="92">
        <f t="shared" ref="S34:S35" si="44">R34*1.05</f>
        <v>6137.7879582621345</v>
      </c>
      <c r="T34" s="92">
        <f t="shared" ref="T34:T35" si="45">S34*1.05</f>
        <v>6444.6773561752416</v>
      </c>
      <c r="U34" s="96"/>
    </row>
    <row r="35" spans="1:21" ht="158.4">
      <c r="A35" s="90" t="s">
        <v>292</v>
      </c>
      <c r="B35" s="90" t="s">
        <v>7</v>
      </c>
      <c r="C35" s="90" t="s">
        <v>292</v>
      </c>
      <c r="D35" s="90" t="s">
        <v>255</v>
      </c>
      <c r="E35" s="92">
        <f>2500+1050</f>
        <v>3550</v>
      </c>
      <c r="F35" s="92">
        <f t="shared" ref="F35" si="46">+E35*1.05</f>
        <v>3727.5</v>
      </c>
      <c r="G35" s="92">
        <f t="shared" si="32"/>
        <v>3913.875</v>
      </c>
      <c r="H35" s="92">
        <f t="shared" si="33"/>
        <v>4109.5687500000004</v>
      </c>
      <c r="I35" s="92">
        <f t="shared" si="34"/>
        <v>4315.0471875000003</v>
      </c>
      <c r="J35" s="92">
        <f t="shared" si="35"/>
        <v>4530.7995468750005</v>
      </c>
      <c r="K35" s="92">
        <f t="shared" si="36"/>
        <v>4757.3395242187507</v>
      </c>
      <c r="L35" s="92">
        <f t="shared" si="37"/>
        <v>4995.2065004296883</v>
      </c>
      <c r="M35" s="92">
        <f t="shared" si="38"/>
        <v>5244.9668254511726</v>
      </c>
      <c r="N35" s="92">
        <f t="shared" si="39"/>
        <v>5507.2151667237313</v>
      </c>
      <c r="O35" s="92">
        <f t="shared" si="40"/>
        <v>5782.5759250599185</v>
      </c>
      <c r="P35" s="92">
        <f t="shared" si="41"/>
        <v>6071.7047213129144</v>
      </c>
      <c r="Q35" s="92">
        <f t="shared" si="42"/>
        <v>6375.2899573785608</v>
      </c>
      <c r="R35" s="92">
        <f t="shared" si="43"/>
        <v>6694.0544552474894</v>
      </c>
      <c r="S35" s="92">
        <f t="shared" si="44"/>
        <v>7028.7571780098642</v>
      </c>
      <c r="T35" s="92">
        <f t="shared" si="45"/>
        <v>7380.1950369103579</v>
      </c>
      <c r="U35" s="96"/>
    </row>
    <row r="36" spans="1:21">
      <c r="A36" s="97"/>
      <c r="B36" s="97"/>
      <c r="C36" s="97"/>
      <c r="D36" s="97"/>
      <c r="E36" s="98"/>
      <c r="G36" s="93"/>
      <c r="H36" s="93"/>
      <c r="U36" s="99"/>
    </row>
    <row r="37" spans="1:21" ht="15.6">
      <c r="A37" s="184" t="s">
        <v>256</v>
      </c>
      <c r="B37" s="185"/>
      <c r="C37" s="185"/>
      <c r="D37" s="186"/>
      <c r="E37" s="103">
        <f>+SUM(E3:E35)</f>
        <v>2663837</v>
      </c>
      <c r="F37" s="103">
        <f>+SUM(F3:F33)</f>
        <v>2790068.0500000003</v>
      </c>
      <c r="G37" s="103">
        <f>+SUM(G3:G33)</f>
        <v>2929571.4524999997</v>
      </c>
      <c r="H37" s="103">
        <f t="shared" ref="H37:J37" si="47">+SUM(H3:H33)</f>
        <v>3076050.0251250002</v>
      </c>
      <c r="I37" s="103">
        <f t="shared" si="47"/>
        <v>3229852.5263812505</v>
      </c>
      <c r="J37" s="103">
        <f t="shared" si="47"/>
        <v>3391345.1527003138</v>
      </c>
      <c r="K37" s="103">
        <f t="shared" ref="K37:U37" si="48">+SUM(K3:K33)</f>
        <v>3560912.4103353298</v>
      </c>
      <c r="L37" s="103">
        <f t="shared" si="48"/>
        <v>3738958.0308520962</v>
      </c>
      <c r="M37" s="103">
        <f t="shared" si="48"/>
        <v>3925905.9323947006</v>
      </c>
      <c r="N37" s="103">
        <f t="shared" si="48"/>
        <v>4122201.2290144358</v>
      </c>
      <c r="O37" s="103">
        <f t="shared" si="48"/>
        <v>4328311.2904651575</v>
      </c>
      <c r="P37" s="103">
        <f t="shared" si="48"/>
        <v>4544726.8549884148</v>
      </c>
      <c r="Q37" s="103">
        <f t="shared" si="48"/>
        <v>4771963.1977378363</v>
      </c>
      <c r="R37" s="103">
        <f t="shared" si="48"/>
        <v>5010561.3576247292</v>
      </c>
      <c r="S37" s="103">
        <f t="shared" si="48"/>
        <v>5261089.4255059659</v>
      </c>
      <c r="T37" s="103">
        <f t="shared" si="48"/>
        <v>5524143.8967812639</v>
      </c>
      <c r="U37" s="104">
        <f t="shared" si="48"/>
        <v>60205660.832406491</v>
      </c>
    </row>
    <row r="38" spans="1:21">
      <c r="H38" s="93"/>
    </row>
  </sheetData>
  <mergeCells count="7">
    <mergeCell ref="A37:D37"/>
    <mergeCell ref="U1:U2"/>
    <mergeCell ref="E1:T1"/>
    <mergeCell ref="A1:A2"/>
    <mergeCell ref="B1:B2"/>
    <mergeCell ref="C1:C2"/>
    <mergeCell ref="D1:D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3308A-9F8C-4409-B8E7-B05B729E133D}">
  <dimension ref="A1:B126"/>
  <sheetViews>
    <sheetView topLeftCell="A31" workbookViewId="0">
      <selection activeCell="B23" sqref="B23"/>
    </sheetView>
  </sheetViews>
  <sheetFormatPr baseColWidth="10" defaultRowHeight="14.4"/>
  <cols>
    <col min="1" max="1" width="42.77734375" customWidth="1"/>
    <col min="2" max="2" width="42.77734375" style="73" customWidth="1"/>
  </cols>
  <sheetData>
    <row r="1" spans="1:2" ht="14.55" customHeight="1" thickBot="1"/>
    <row r="2" spans="1:2" ht="14.55" customHeight="1">
      <c r="A2" s="72" t="s">
        <v>260</v>
      </c>
      <c r="B2" s="74" t="s">
        <v>260</v>
      </c>
    </row>
    <row r="3" spans="1:2" ht="15.6">
      <c r="A3" s="67" t="s">
        <v>77</v>
      </c>
      <c r="B3" s="76" t="s">
        <v>268</v>
      </c>
    </row>
    <row r="4" spans="1:2" ht="15.6">
      <c r="A4" s="67" t="s">
        <v>226</v>
      </c>
      <c r="B4" s="77" t="s">
        <v>261</v>
      </c>
    </row>
    <row r="5" spans="1:2" ht="15.6">
      <c r="A5" s="67" t="s">
        <v>52</v>
      </c>
      <c r="B5" s="77" t="s">
        <v>262</v>
      </c>
    </row>
    <row r="6" spans="1:2" ht="15.6">
      <c r="A6" s="67" t="s">
        <v>41</v>
      </c>
      <c r="B6" s="77" t="s">
        <v>41</v>
      </c>
    </row>
    <row r="7" spans="1:2" ht="15.6">
      <c r="A7" s="67" t="s">
        <v>68</v>
      </c>
      <c r="B7" s="78" t="s">
        <v>68</v>
      </c>
    </row>
    <row r="8" spans="1:2" ht="15.6">
      <c r="A8" s="67" t="s">
        <v>154</v>
      </c>
      <c r="B8" s="76" t="s">
        <v>273</v>
      </c>
    </row>
    <row r="9" spans="1:2" ht="46.8">
      <c r="A9" s="75" t="s">
        <v>216</v>
      </c>
      <c r="B9" s="79" t="s">
        <v>277</v>
      </c>
    </row>
    <row r="10" spans="1:2" ht="46.8">
      <c r="A10" s="75" t="s">
        <v>218</v>
      </c>
      <c r="B10" s="79" t="s">
        <v>277</v>
      </c>
    </row>
    <row r="11" spans="1:2" ht="46.8">
      <c r="A11" s="75" t="s">
        <v>215</v>
      </c>
      <c r="B11" s="79" t="s">
        <v>277</v>
      </c>
    </row>
    <row r="12" spans="1:2" ht="15">
      <c r="A12" s="68" t="s">
        <v>246</v>
      </c>
      <c r="B12" s="81" t="s">
        <v>263</v>
      </c>
    </row>
    <row r="13" spans="1:2" ht="15">
      <c r="A13" s="68" t="s">
        <v>246</v>
      </c>
      <c r="B13" s="82" t="s">
        <v>246</v>
      </c>
    </row>
    <row r="14" spans="1:2" ht="31.2">
      <c r="A14" s="67" t="s">
        <v>98</v>
      </c>
      <c r="B14" s="68" t="s">
        <v>271</v>
      </c>
    </row>
    <row r="15" spans="1:2" ht="28.8">
      <c r="A15" s="68" t="s">
        <v>251</v>
      </c>
      <c r="B15" s="83" t="s">
        <v>270</v>
      </c>
    </row>
    <row r="16" spans="1:2" ht="31.2">
      <c r="A16" s="67" t="s">
        <v>229</v>
      </c>
      <c r="B16" s="84" t="s">
        <v>267</v>
      </c>
    </row>
    <row r="17" spans="1:2">
      <c r="B17" s="76" t="s">
        <v>178</v>
      </c>
    </row>
    <row r="18" spans="1:2" ht="31.2">
      <c r="A18" s="67" t="s">
        <v>220</v>
      </c>
      <c r="B18" s="76" t="s">
        <v>278</v>
      </c>
    </row>
    <row r="19" spans="1:2">
      <c r="B19" s="80"/>
    </row>
    <row r="20" spans="1:2" ht="15.6">
      <c r="A20" s="67" t="s">
        <v>125</v>
      </c>
      <c r="B20" s="68" t="s">
        <v>125</v>
      </c>
    </row>
    <row r="21" spans="1:2" ht="31.2">
      <c r="A21" s="67" t="s">
        <v>94</v>
      </c>
      <c r="B21" s="68" t="s">
        <v>94</v>
      </c>
    </row>
    <row r="22" spans="1:2">
      <c r="B22" s="68" t="s">
        <v>275</v>
      </c>
    </row>
    <row r="23" spans="1:2">
      <c r="B23" s="68" t="s">
        <v>274</v>
      </c>
    </row>
    <row r="24" spans="1:2" ht="15.6">
      <c r="A24" s="67" t="s">
        <v>151</v>
      </c>
      <c r="B24" s="68" t="s">
        <v>151</v>
      </c>
    </row>
    <row r="25" spans="1:2" ht="30">
      <c r="A25" s="68" t="s">
        <v>248</v>
      </c>
      <c r="B25" s="85" t="s">
        <v>264</v>
      </c>
    </row>
    <row r="26" spans="1:2" ht="31.2">
      <c r="A26" s="67" t="s">
        <v>235</v>
      </c>
      <c r="B26" s="68" t="s">
        <v>112</v>
      </c>
    </row>
    <row r="27" spans="1:2" ht="15.6">
      <c r="A27" s="67" t="s">
        <v>148</v>
      </c>
      <c r="B27" s="68" t="s">
        <v>272</v>
      </c>
    </row>
    <row r="28" spans="1:2" ht="15.6">
      <c r="A28" s="67" t="s">
        <v>115</v>
      </c>
      <c r="B28" s="76" t="s">
        <v>115</v>
      </c>
    </row>
    <row r="29" spans="1:2" ht="30">
      <c r="B29" s="86" t="s">
        <v>265</v>
      </c>
    </row>
    <row r="30" spans="1:2" ht="15.6">
      <c r="A30" s="67" t="s">
        <v>143</v>
      </c>
      <c r="B30" s="87" t="s">
        <v>143</v>
      </c>
    </row>
    <row r="31" spans="1:2" ht="28.8">
      <c r="B31" s="88" t="s">
        <v>8</v>
      </c>
    </row>
    <row r="32" spans="1:2" ht="28.8">
      <c r="A32" s="69" t="s">
        <v>27</v>
      </c>
      <c r="B32" s="68" t="s">
        <v>280</v>
      </c>
    </row>
    <row r="33" spans="1:2" ht="28.8">
      <c r="A33" s="67" t="s">
        <v>89</v>
      </c>
      <c r="B33" s="68" t="s">
        <v>269</v>
      </c>
    </row>
    <row r="34" spans="1:2" ht="28.8">
      <c r="B34" s="68" t="s">
        <v>276</v>
      </c>
    </row>
    <row r="35" spans="1:2">
      <c r="B35" s="68" t="s">
        <v>279</v>
      </c>
    </row>
    <row r="36" spans="1:2" ht="28.8">
      <c r="B36" s="68" t="s">
        <v>266</v>
      </c>
    </row>
    <row r="37" spans="1:2" ht="31.2">
      <c r="A37" s="67" t="s">
        <v>244</v>
      </c>
      <c r="B37" s="68" t="s">
        <v>281</v>
      </c>
    </row>
    <row r="38" spans="1:2" ht="28.8">
      <c r="A38" s="68" t="s">
        <v>166</v>
      </c>
      <c r="B38" s="68" t="s">
        <v>282</v>
      </c>
    </row>
    <row r="39" spans="1:2" ht="31.2">
      <c r="A39" s="68" t="s">
        <v>254</v>
      </c>
      <c r="B39" s="89" t="s">
        <v>283</v>
      </c>
    </row>
    <row r="40" spans="1:2">
      <c r="B40"/>
    </row>
    <row r="41" spans="1:2">
      <c r="B41"/>
    </row>
    <row r="42" spans="1:2">
      <c r="B42"/>
    </row>
    <row r="43" spans="1:2" ht="28.8">
      <c r="A43" s="68" t="s">
        <v>252</v>
      </c>
      <c r="B43"/>
    </row>
    <row r="44" spans="1:2" ht="31.2">
      <c r="A44" s="67" t="s">
        <v>160</v>
      </c>
      <c r="B44"/>
    </row>
    <row r="45" spans="1:2" ht="15.6">
      <c r="A45" s="67" t="s">
        <v>133</v>
      </c>
      <c r="B45"/>
    </row>
    <row r="46" spans="1:2">
      <c r="B46"/>
    </row>
    <row r="47" spans="1:2">
      <c r="A47" s="68" t="s">
        <v>171</v>
      </c>
      <c r="B47"/>
    </row>
    <row r="48" spans="1:2">
      <c r="B48"/>
    </row>
    <row r="49" spans="2:2">
      <c r="B49"/>
    </row>
    <row r="50" spans="2:2">
      <c r="B50"/>
    </row>
    <row r="51" spans="2:2">
      <c r="B51"/>
    </row>
    <row r="52" spans="2:2">
      <c r="B52"/>
    </row>
    <row r="53" spans="2:2">
      <c r="B53"/>
    </row>
    <row r="54" spans="2:2">
      <c r="B54"/>
    </row>
    <row r="55" spans="2:2">
      <c r="B55"/>
    </row>
    <row r="56" spans="2:2">
      <c r="B56"/>
    </row>
    <row r="57" spans="2:2">
      <c r="B57"/>
    </row>
    <row r="58" spans="2:2">
      <c r="B58"/>
    </row>
    <row r="59" spans="2:2">
      <c r="B59"/>
    </row>
    <row r="60" spans="2:2">
      <c r="B60"/>
    </row>
    <row r="61" spans="2:2">
      <c r="B61"/>
    </row>
    <row r="62" spans="2:2">
      <c r="B62"/>
    </row>
    <row r="63" spans="2:2">
      <c r="B63"/>
    </row>
    <row r="64" spans="2:2">
      <c r="B64"/>
    </row>
    <row r="65" spans="2:2">
      <c r="B65"/>
    </row>
    <row r="66" spans="2:2">
      <c r="B66"/>
    </row>
    <row r="67" spans="2:2">
      <c r="B67"/>
    </row>
    <row r="68" spans="2:2">
      <c r="B68"/>
    </row>
    <row r="69" spans="2:2">
      <c r="B69"/>
    </row>
    <row r="70" spans="2:2">
      <c r="B70"/>
    </row>
    <row r="71" spans="2:2">
      <c r="B71"/>
    </row>
    <row r="72" spans="2:2">
      <c r="B72"/>
    </row>
    <row r="73" spans="2:2">
      <c r="B73"/>
    </row>
    <row r="74" spans="2:2">
      <c r="B74"/>
    </row>
    <row r="75" spans="2:2">
      <c r="B75"/>
    </row>
    <row r="76" spans="2:2">
      <c r="B76"/>
    </row>
    <row r="77" spans="2:2">
      <c r="B77"/>
    </row>
    <row r="78" spans="2:2">
      <c r="B78"/>
    </row>
    <row r="79" spans="2:2">
      <c r="B79"/>
    </row>
    <row r="80" spans="2:2">
      <c r="B80"/>
    </row>
    <row r="81" spans="2:2">
      <c r="B81"/>
    </row>
    <row r="82" spans="2:2">
      <c r="B82"/>
    </row>
    <row r="83" spans="2:2">
      <c r="B83"/>
    </row>
    <row r="84" spans="2:2">
      <c r="B84"/>
    </row>
    <row r="85" spans="2:2">
      <c r="B85"/>
    </row>
    <row r="86" spans="2:2">
      <c r="B86"/>
    </row>
    <row r="87" spans="2:2">
      <c r="B87"/>
    </row>
    <row r="88" spans="2:2">
      <c r="B88"/>
    </row>
    <row r="89" spans="2:2">
      <c r="B89"/>
    </row>
    <row r="90" spans="2:2">
      <c r="B90"/>
    </row>
    <row r="91" spans="2:2">
      <c r="B91"/>
    </row>
    <row r="92" spans="2:2">
      <c r="B92"/>
    </row>
    <row r="93" spans="2:2">
      <c r="B93"/>
    </row>
    <row r="94" spans="2:2">
      <c r="B94"/>
    </row>
    <row r="95" spans="2:2">
      <c r="B95"/>
    </row>
    <row r="96" spans="2:2">
      <c r="B96"/>
    </row>
    <row r="97" spans="2:2">
      <c r="B97"/>
    </row>
    <row r="98" spans="2:2">
      <c r="B98"/>
    </row>
    <row r="99" spans="2:2">
      <c r="B99"/>
    </row>
    <row r="100" spans="2:2">
      <c r="B100"/>
    </row>
    <row r="101" spans="2:2">
      <c r="B101"/>
    </row>
    <row r="102" spans="2:2">
      <c r="B102"/>
    </row>
    <row r="103" spans="2:2">
      <c r="B103"/>
    </row>
    <row r="104" spans="2:2">
      <c r="B104"/>
    </row>
    <row r="105" spans="2:2">
      <c r="B105"/>
    </row>
    <row r="106" spans="2:2">
      <c r="B106"/>
    </row>
    <row r="107" spans="2:2">
      <c r="B107"/>
    </row>
    <row r="108" spans="2:2">
      <c r="B108"/>
    </row>
    <row r="109" spans="2:2">
      <c r="B109"/>
    </row>
    <row r="110" spans="2:2">
      <c r="B110"/>
    </row>
    <row r="111" spans="2:2">
      <c r="B111"/>
    </row>
    <row r="112" spans="2:2">
      <c r="B112"/>
    </row>
    <row r="113" spans="2:2">
      <c r="B113"/>
    </row>
    <row r="114" spans="2:2">
      <c r="B114"/>
    </row>
    <row r="115" spans="2:2">
      <c r="B115"/>
    </row>
    <row r="116" spans="2:2">
      <c r="B116"/>
    </row>
    <row r="117" spans="2:2">
      <c r="B117"/>
    </row>
    <row r="118" spans="2:2">
      <c r="B118"/>
    </row>
    <row r="119" spans="2:2">
      <c r="B119"/>
    </row>
    <row r="120" spans="2:2">
      <c r="B120"/>
    </row>
    <row r="121" spans="2:2">
      <c r="B121"/>
    </row>
    <row r="122" spans="2:2">
      <c r="B122"/>
    </row>
    <row r="123" spans="2:2">
      <c r="B123"/>
    </row>
    <row r="124" spans="2:2">
      <c r="B124"/>
    </row>
    <row r="125" spans="2:2">
      <c r="B125"/>
    </row>
    <row r="126" spans="2:2">
      <c r="B126"/>
    </row>
  </sheetData>
  <sortState xmlns:xlrd2="http://schemas.microsoft.com/office/spreadsheetml/2017/richdata2" ref="A3:B37">
    <sortCondition ref="A3:A37"/>
    <sortCondition ref="B3:B37"/>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65"/>
  <sheetViews>
    <sheetView topLeftCell="A28" workbookViewId="0">
      <selection activeCell="G40" sqref="G40"/>
    </sheetView>
  </sheetViews>
  <sheetFormatPr baseColWidth="10" defaultColWidth="11.44140625" defaultRowHeight="14.4"/>
  <sheetData>
    <row r="1" spans="1:2">
      <c r="A1" s="59" t="s">
        <v>257</v>
      </c>
      <c r="B1" s="59" t="s">
        <v>258</v>
      </c>
    </row>
    <row r="2" spans="1:2">
      <c r="A2">
        <v>190051</v>
      </c>
      <c r="B2" t="s">
        <v>62</v>
      </c>
    </row>
    <row r="3" spans="1:2">
      <c r="A3">
        <v>200023</v>
      </c>
      <c r="B3" t="s">
        <v>59</v>
      </c>
    </row>
    <row r="4" spans="1:2">
      <c r="A4">
        <v>200026</v>
      </c>
      <c r="B4" t="s">
        <v>107</v>
      </c>
    </row>
    <row r="5" spans="1:2">
      <c r="A5">
        <v>200027</v>
      </c>
      <c r="B5" t="s">
        <v>127</v>
      </c>
    </row>
    <row r="6" spans="1:2">
      <c r="A6">
        <v>200028</v>
      </c>
      <c r="B6" t="s">
        <v>129</v>
      </c>
    </row>
    <row r="7" spans="1:2">
      <c r="A7">
        <v>200029</v>
      </c>
      <c r="B7" t="s">
        <v>107</v>
      </c>
    </row>
    <row r="8" spans="1:2">
      <c r="A8">
        <v>200030</v>
      </c>
      <c r="B8" t="s">
        <v>121</v>
      </c>
    </row>
    <row r="9" spans="1:2">
      <c r="A9">
        <v>200079</v>
      </c>
      <c r="B9" t="s">
        <v>202</v>
      </c>
    </row>
    <row r="10" spans="1:2">
      <c r="A10">
        <v>200080</v>
      </c>
      <c r="B10" t="s">
        <v>46</v>
      </c>
    </row>
    <row r="11" spans="1:2">
      <c r="A11">
        <v>200198</v>
      </c>
      <c r="B11" t="s">
        <v>43</v>
      </c>
    </row>
    <row r="12" spans="1:2">
      <c r="A12">
        <v>200236</v>
      </c>
      <c r="B12" t="s">
        <v>79</v>
      </c>
    </row>
    <row r="13" spans="1:2">
      <c r="A13">
        <v>200274</v>
      </c>
      <c r="B13" t="s">
        <v>135</v>
      </c>
    </row>
    <row r="14" spans="1:2">
      <c r="A14">
        <v>200401</v>
      </c>
      <c r="B14" t="s">
        <v>197</v>
      </c>
    </row>
    <row r="15" spans="1:2">
      <c r="A15">
        <v>210078</v>
      </c>
      <c r="B15" t="s">
        <v>117</v>
      </c>
    </row>
    <row r="16" spans="1:2">
      <c r="A16">
        <v>240009</v>
      </c>
      <c r="B16" t="s">
        <v>48</v>
      </c>
    </row>
    <row r="17" spans="1:2">
      <c r="A17">
        <v>240010</v>
      </c>
      <c r="B17" t="s">
        <v>88</v>
      </c>
    </row>
    <row r="18" spans="1:2">
      <c r="A18">
        <v>240011</v>
      </c>
      <c r="B18" t="s">
        <v>83</v>
      </c>
    </row>
    <row r="19" spans="1:2">
      <c r="A19">
        <v>240016</v>
      </c>
      <c r="B19" t="s">
        <v>100</v>
      </c>
    </row>
    <row r="20" spans="1:2">
      <c r="A20">
        <v>240017</v>
      </c>
      <c r="B20" t="s">
        <v>100</v>
      </c>
    </row>
    <row r="21" spans="1:2">
      <c r="A21">
        <v>240019</v>
      </c>
      <c r="B21" t="s">
        <v>182</v>
      </c>
    </row>
    <row r="22" spans="1:2">
      <c r="A22">
        <v>240020</v>
      </c>
      <c r="B22" t="s">
        <v>85</v>
      </c>
    </row>
    <row r="23" spans="1:2">
      <c r="A23">
        <v>240021</v>
      </c>
      <c r="B23" t="s">
        <v>75</v>
      </c>
    </row>
    <row r="24" spans="1:2">
      <c r="A24">
        <v>240024</v>
      </c>
      <c r="B24" t="s">
        <v>102</v>
      </c>
    </row>
    <row r="25" spans="1:2">
      <c r="A25">
        <v>240070</v>
      </c>
      <c r="B25" t="s">
        <v>43</v>
      </c>
    </row>
    <row r="26" spans="1:2">
      <c r="A26">
        <v>240071</v>
      </c>
      <c r="B26" t="s">
        <v>55</v>
      </c>
    </row>
    <row r="27" spans="1:2">
      <c r="A27">
        <v>240073</v>
      </c>
      <c r="B27" t="s">
        <v>117</v>
      </c>
    </row>
    <row r="28" spans="1:2">
      <c r="A28">
        <v>240074</v>
      </c>
      <c r="B28" t="s">
        <v>48</v>
      </c>
    </row>
    <row r="29" spans="1:2">
      <c r="A29">
        <v>240075</v>
      </c>
      <c r="B29" t="s">
        <v>64</v>
      </c>
    </row>
    <row r="30" spans="1:2">
      <c r="A30">
        <v>240080</v>
      </c>
      <c r="B30" t="s">
        <v>194</v>
      </c>
    </row>
    <row r="31" spans="1:2">
      <c r="A31">
        <v>240086</v>
      </c>
      <c r="B31" t="s">
        <v>50</v>
      </c>
    </row>
    <row r="32" spans="1:2">
      <c r="A32">
        <v>240087</v>
      </c>
      <c r="B32" t="s">
        <v>48</v>
      </c>
    </row>
    <row r="33" spans="1:2">
      <c r="A33">
        <v>240088</v>
      </c>
      <c r="B33" t="s">
        <v>50</v>
      </c>
    </row>
    <row r="34" spans="1:2">
      <c r="A34">
        <v>240089</v>
      </c>
      <c r="B34" t="s">
        <v>43</v>
      </c>
    </row>
    <row r="35" spans="1:2">
      <c r="A35">
        <v>240091</v>
      </c>
      <c r="B35" t="s">
        <v>43</v>
      </c>
    </row>
    <row r="36" spans="1:2">
      <c r="A36">
        <v>240092</v>
      </c>
      <c r="B36" t="s">
        <v>119</v>
      </c>
    </row>
    <row r="37" spans="1:2">
      <c r="A37">
        <v>240093</v>
      </c>
      <c r="B37" t="s">
        <v>105</v>
      </c>
    </row>
    <row r="38" spans="1:2">
      <c r="A38">
        <v>240095</v>
      </c>
      <c r="B38" t="s">
        <v>109</v>
      </c>
    </row>
    <row r="39" spans="1:2">
      <c r="A39">
        <v>240096</v>
      </c>
      <c r="B39" t="s">
        <v>67</v>
      </c>
    </row>
    <row r="40" spans="1:2">
      <c r="A40">
        <v>240097</v>
      </c>
      <c r="B40" t="s">
        <v>57</v>
      </c>
    </row>
    <row r="41" spans="1:2">
      <c r="A41">
        <v>240098</v>
      </c>
      <c r="B41" t="s">
        <v>43</v>
      </c>
    </row>
    <row r="42" spans="1:2">
      <c r="A42">
        <v>240099</v>
      </c>
      <c r="B42" t="s">
        <v>109</v>
      </c>
    </row>
    <row r="43" spans="1:2">
      <c r="A43">
        <v>240127</v>
      </c>
      <c r="B43" t="s">
        <v>111</v>
      </c>
    </row>
    <row r="44" spans="1:2">
      <c r="A44">
        <v>240138</v>
      </c>
      <c r="B44" t="s">
        <v>43</v>
      </c>
    </row>
    <row r="45" spans="1:2">
      <c r="A45">
        <v>240142</v>
      </c>
      <c r="B45" t="s">
        <v>43</v>
      </c>
    </row>
    <row r="46" spans="1:2">
      <c r="A46">
        <v>240151</v>
      </c>
      <c r="B46" t="s">
        <v>186</v>
      </c>
    </row>
    <row r="47" spans="1:2">
      <c r="A47">
        <v>240166</v>
      </c>
      <c r="B47" t="s">
        <v>67</v>
      </c>
    </row>
    <row r="48" spans="1:2">
      <c r="A48">
        <v>240171</v>
      </c>
      <c r="B48" t="s">
        <v>192</v>
      </c>
    </row>
    <row r="49" spans="1:2">
      <c r="A49">
        <v>240192</v>
      </c>
      <c r="B49" t="s">
        <v>48</v>
      </c>
    </row>
    <row r="50" spans="1:2">
      <c r="A50">
        <v>240210</v>
      </c>
      <c r="B50" t="s">
        <v>48</v>
      </c>
    </row>
    <row r="51" spans="1:2">
      <c r="A51">
        <v>240213</v>
      </c>
      <c r="B51" t="s">
        <v>43</v>
      </c>
    </row>
    <row r="52" spans="1:2">
      <c r="A52">
        <v>240214</v>
      </c>
      <c r="B52" t="s">
        <v>43</v>
      </c>
    </row>
    <row r="53" spans="1:2">
      <c r="A53">
        <v>240215</v>
      </c>
      <c r="B53" t="s">
        <v>43</v>
      </c>
    </row>
    <row r="54" spans="1:2">
      <c r="A54">
        <v>240216</v>
      </c>
      <c r="B54" t="s">
        <v>43</v>
      </c>
    </row>
    <row r="55" spans="1:2">
      <c r="A55">
        <v>240217</v>
      </c>
      <c r="B55" t="s">
        <v>81</v>
      </c>
    </row>
    <row r="56" spans="1:2">
      <c r="A56">
        <v>240253</v>
      </c>
      <c r="B56" t="s">
        <v>200</v>
      </c>
    </row>
    <row r="57" spans="1:2">
      <c r="A57">
        <v>240259</v>
      </c>
      <c r="B57" t="s">
        <v>184</v>
      </c>
    </row>
    <row r="58" spans="1:2">
      <c r="A58">
        <v>240287</v>
      </c>
      <c r="B58" t="s">
        <v>43</v>
      </c>
    </row>
    <row r="59" spans="1:2">
      <c r="A59">
        <v>240296</v>
      </c>
      <c r="B59" t="s">
        <v>43</v>
      </c>
    </row>
    <row r="60" spans="1:2">
      <c r="A60">
        <v>240319</v>
      </c>
      <c r="B60" t="s">
        <v>43</v>
      </c>
    </row>
    <row r="61" spans="1:2">
      <c r="A61">
        <v>240321</v>
      </c>
      <c r="B61" t="s">
        <v>48</v>
      </c>
    </row>
    <row r="62" spans="1:2">
      <c r="A62">
        <v>240322</v>
      </c>
      <c r="B62" t="s">
        <v>170</v>
      </c>
    </row>
    <row r="63" spans="1:2">
      <c r="A63">
        <v>240343</v>
      </c>
      <c r="B63" t="s">
        <v>137</v>
      </c>
    </row>
    <row r="64" spans="1:2">
      <c r="A64">
        <v>240344</v>
      </c>
      <c r="B64" t="s">
        <v>139</v>
      </c>
    </row>
    <row r="65" spans="1:2">
      <c r="A65">
        <v>240345</v>
      </c>
      <c r="B65"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Hoja1</vt:lpstr>
      <vt:lpstr>Informe</vt:lpstr>
      <vt:lpstr>Estructura plan financiero</vt:lpstr>
      <vt:lpstr>Hoja2</vt:lpstr>
      <vt:lpstr>Hoja3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Dora Beatríz Rivera Escobar</dc:creator>
  <cp:keywords/>
  <dc:description/>
  <cp:lastModifiedBy>Usuario</cp:lastModifiedBy>
  <cp:revision/>
  <dcterms:created xsi:type="dcterms:W3CDTF">2026-03-25T14:35:59Z</dcterms:created>
  <dcterms:modified xsi:type="dcterms:W3CDTF">2026-06-26T17:08:59Z</dcterms:modified>
  <cp:category/>
  <cp:contentStatus/>
</cp:coreProperties>
</file>