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2025\CONTRATO\CONTRATO2\Informe8\Sec_Bienes_Inmuebles\"/>
    </mc:Choice>
  </mc:AlternateContent>
  <xr:revisionPtr revIDLastSave="0" documentId="8_{315727C1-7E5D-4C09-BE50-FD0004A8A856}" xr6:coauthVersionLast="47" xr6:coauthVersionMax="47" xr10:uidLastSave="{00000000-0000-0000-0000-000000000000}"/>
  <bookViews>
    <workbookView xWindow="-120" yWindow="-120" windowWidth="20730" windowHeight="11160" tabRatio="401" xr2:uid="{00000000-000D-0000-FFFF-FFFF00000000}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<sst xmlns="http://schemas.openxmlformats.org/spreadsheetml/2006/main" count="1440" uniqueCount="337">
  <si>
    <t>Cód. FO-GINF-041</t>
  </si>
  <si>
    <t>Formato</t>
  </si>
  <si>
    <t>Versión. 3</t>
  </si>
  <si>
    <t>FO- GINF Diccionario de datos geográficos</t>
  </si>
  <si>
    <t>DEPARTAMENTO ADMINISTRATIVO DE PLANEACIÓN</t>
  </si>
  <si>
    <t>SUBDIRECCIÓN DE PROSPECTIVA, INFORMACIÓN Y EVALUACIÓN ESTRATÉGICA , UNIDAD DE PLANEACIÓN DE LA INFORMACIÓN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</si>
  <si>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</si>
  <si>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</si>
  <si>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</si>
  <si>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</si>
  <si>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</si>
  <si>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</si>
  <si>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</si>
  <si>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</si>
  <si>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</si>
  <si>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</si>
  <si>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</si>
  <si>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</si>
  <si>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</si>
  <si>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</si>
  <si>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</si>
  <si>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</si>
  <si>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</si>
  <si>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</si>
  <si>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</si>
  <si>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</si>
  <si>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</si>
  <si>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</si>
  <si>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</si>
  <si>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</si>
  <si>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</si>
  <si>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</si>
  <si>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</si>
  <si>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</si>
  <si>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</si>
  <si>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</si>
  <si>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</si>
  <si>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</si>
  <si>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</si>
  <si>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</si>
  <si>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</si>
  <si>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</si>
  <si>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</si>
  <si>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</si>
  <si>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</si>
  <si>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</si>
  <si>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</si>
  <si>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</si>
  <si>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</si>
  <si>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</si>
  <si>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</si>
  <si>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</si>
  <si>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</si>
  <si>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</si>
  <si>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</si>
  <si>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</si>
  <si>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</si>
  <si>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</si>
  <si>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</si>
  <si>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</si>
  <si>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</si>
  <si>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</si>
  <si>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</si>
  <si>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</si>
  <si>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</si>
  <si>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</si>
  <si>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</si>
  <si>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</si>
  <si>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</si>
  <si>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</si>
  <si>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</si>
  <si>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</si>
  <si>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</si>
  <si>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</si>
  <si>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</si>
  <si>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</si>
  <si>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</si>
  <si>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</si>
  <si>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</si>
  <si>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</si>
  <si>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</si>
  <si>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</si>
  <si>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</si>
  <si>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</si>
  <si>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</si>
  <si>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</si>
  <si>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</si>
  <si>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</si>
  <si>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</si>
  <si>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</si>
  <si>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</si>
  <si>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</si>
  <si>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</si>
  <si>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</si>
  <si>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</si>
  <si>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</si>
  <si>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</si>
  <si>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</si>
  <si>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</si>
  <si>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</si>
  <si>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</si>
  <si>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</si>
  <si>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</si>
  <si>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</si>
  <si>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</si>
  <si>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</si>
  <si>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DEPARTAMENTO ADMNISTRATIVO DE PLANEACIÓN</t>
  </si>
  <si>
    <t>SECCIÓN 7: RÁSTER</t>
  </si>
  <si>
    <t>Nombre imagen</t>
  </si>
  <si>
    <t>Imagen publicable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</si>
  <si>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</si>
  <si>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</si>
  <si>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</si>
  <si>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</si>
  <si>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</si>
  <si>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 xml:space="preserve">Escriba el nombre del feature class objeto a diligenciar. 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</si>
  <si>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</si>
  <si>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</si>
  <si>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</si>
  <si>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</si>
  <si>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</si>
  <si>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</si>
  <si>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</si>
  <si>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</si>
  <si>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</si>
  <si>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</si>
  <si>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</si>
  <si>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</si>
  <si>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</si>
  <si>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</si>
  <si>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</si>
  <si>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</si>
  <si>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</si>
  <si>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</si>
  <si>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</si>
  <si>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</si>
  <si>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</si>
  <si>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</si>
  <si>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</si>
  <si>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</si>
  <si>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</si>
  <si>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</si>
  <si>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</si>
  <si>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</si>
  <si>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</si>
  <si>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</si>
  <si>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</si>
  <si>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</si>
  <si>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</si>
  <si>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</si>
  <si>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</si>
  <si>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</si>
  <si>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</si>
  <si>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</si>
  <si>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</si>
  <si>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</si>
  <si>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</si>
  <si>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</si>
  <si>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</si>
  <si>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</si>
  <si>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</si>
  <si>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</si>
  <si>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</si>
  <si>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</si>
  <si>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</si>
  <si>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</si>
  <si>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</si>
  <si>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>Secciones</t>
  </si>
  <si>
    <t>MAGNA-SIRGAS Origen-Nacional</t>
  </si>
  <si>
    <t>catastro.edicion.bienesinmuebles</t>
  </si>
  <si>
    <t>catastro.edicion.activofijoparcela</t>
  </si>
  <si>
    <t>activofijoparcela</t>
  </si>
  <si>
    <t>yury.restrepo@medellin.gov.co</t>
  </si>
  <si>
    <t>cbml</t>
  </si>
  <si>
    <r>
      <t xml:space="preserve">Clave principal del predio en el Sistema de Información Geográfico Catastral. Se refiere al código de ubicación del predio.
Está compuesto por 11 dígitos:  </t>
    </r>
    <r>
      <rPr>
        <b/>
        <sz val="12"/>
        <rFont val="Calibri"/>
        <family val="2"/>
        <scheme val="minor"/>
      </rPr>
      <t>C:</t>
    </r>
    <r>
      <rPr>
        <sz val="12"/>
        <rFont val="Calibri"/>
        <family val="2"/>
        <scheme val="minor"/>
      </rPr>
      <t xml:space="preserve"> código de la Comuna o corregimiento (2), </t>
    </r>
    <r>
      <rPr>
        <b/>
        <sz val="12"/>
        <rFont val="Calibri"/>
        <family val="2"/>
        <scheme val="minor"/>
      </rPr>
      <t>B:</t>
    </r>
    <r>
      <rPr>
        <sz val="12"/>
        <rFont val="Calibri"/>
        <family val="2"/>
        <scheme val="minor"/>
      </rPr>
      <t xml:space="preserve"> código del Barrio (zona urbana) o Vereda (zona rural) (2), </t>
    </r>
    <r>
      <rPr>
        <b/>
        <sz val="12"/>
        <rFont val="Calibri"/>
        <family val="2"/>
        <scheme val="minor"/>
      </rPr>
      <t>M:</t>
    </r>
    <r>
      <rPr>
        <sz val="12"/>
        <rFont val="Calibri"/>
        <family val="2"/>
        <scheme val="minor"/>
      </rPr>
      <t xml:space="preserve"> Manzana (3) y </t>
    </r>
    <r>
      <rPr>
        <b/>
        <sz val="12"/>
        <rFont val="Calibri"/>
        <family val="2"/>
        <scheme val="minor"/>
      </rPr>
      <t>L:</t>
    </r>
    <r>
      <rPr>
        <sz val="12"/>
        <rFont val="Calibri"/>
        <family val="2"/>
        <scheme val="minor"/>
      </rPr>
      <t xml:space="preserve"> número de Lote dentro de la manzana (4).
El CBML debe de existir en la capa ActivoFijoParcela</t>
    </r>
  </si>
  <si>
    <t>Se aceptan campos nulos, dado que algunos poigonos no cuentan con formación catastral.</t>
  </si>
  <si>
    <t>matricula</t>
  </si>
  <si>
    <t>Campo que incluye el folio de matricula inmobiliaria del inmueble</t>
  </si>
  <si>
    <t>Algunos predios se encuentran en el sistema antiguo de registro y por tanto no cuentan con folio de matricula inmobiliairia.</t>
  </si>
  <si>
    <t>cod_activo</t>
  </si>
  <si>
    <t>Campo que corresponde al identificador único asignado para cada uno de los bienes inmuebles del Distrito de Medellín.</t>
  </si>
  <si>
    <t>DomBI_ClaseBF/DomBI_ClaseUP</t>
  </si>
  <si>
    <t>Se Homologan los códigos de Activo</t>
  </si>
  <si>
    <t>Campo que identifica el Bien Inmueble de manera única</t>
  </si>
  <si>
    <t>Campo donde se incluye información que refiere a nombres de proyectos, estado del Bien Inmueble, notas del historial del predio e información de apoyo</t>
  </si>
  <si>
    <t>Identificador temporal</t>
  </si>
  <si>
    <t>id2</t>
  </si>
  <si>
    <t>fecha_edicion</t>
  </si>
  <si>
    <t>Campo que automáticamente coloca la fecha en el momento en que se edita</t>
  </si>
  <si>
    <t>Fecha en que se crea la capa</t>
  </si>
  <si>
    <t>fecha_creacion</t>
  </si>
  <si>
    <t>editor</t>
  </si>
  <si>
    <t>Campo que hace referencia a la persona que ejecutó la ultima edición en el polígono</t>
  </si>
  <si>
    <t>tipo</t>
  </si>
  <si>
    <t>Campo que relaciona el uso del predio, si es Bien Fiscal ó de Uso Público</t>
  </si>
  <si>
    <t>Campo que representa Área del polígono correspondiente al área del lote, representada  en metros cuadrados (m2).   Campo calculado con el área del polígono.</t>
  </si>
  <si>
    <t>shape_Length</t>
  </si>
  <si>
    <t>Campo que muestra la longitud del polígono, se calcula automáticamente</t>
  </si>
  <si>
    <t>Representa los Bienes Inmuebles con derecho de dominio del Distrito de Ciencia, Tecnologia e Innovación de Medellín y cargados en el inventario en el sistema SAP.</t>
  </si>
  <si>
    <t>DomBI_ClaseBF</t>
  </si>
  <si>
    <t>null</t>
  </si>
  <si>
    <t>Define las clases de Bienes Fiscales</t>
  </si>
  <si>
    <t>BF</t>
  </si>
  <si>
    <t>Bien Fiscal (BF)</t>
  </si>
  <si>
    <t>Bienes de dominio privado del Municipio, usados para el desarrollo y cumplimiento de actividades y programas</t>
  </si>
  <si>
    <t>BHC</t>
  </si>
  <si>
    <t>Escultura(BHC)</t>
  </si>
  <si>
    <t>BS</t>
  </si>
  <si>
    <t>Bienestar Social (BS)</t>
  </si>
  <si>
    <t>Secretaría de Bienestar Social - Secretaría de Inclusión Social</t>
  </si>
  <si>
    <t>CBF</t>
  </si>
  <si>
    <t>Corvide Bien Fiscal (CBF)</t>
  </si>
  <si>
    <t>CORVIDE BIEN FISCAL- Bienes fiscales recibidos como producto de la liquidación CORVIDE.</t>
  </si>
  <si>
    <t>DE</t>
  </si>
  <si>
    <t>DESARROLLO ECONOMICO. - Inmuebles adscritos a  Secretaría de Desarrollo Económico</t>
  </si>
  <si>
    <t>CUL</t>
  </si>
  <si>
    <t>Cultura Ciudadana (CUL)</t>
  </si>
  <si>
    <t>CULTURA. Inmuebles adscritos a Secretaría de Cultura Ciudadana</t>
  </si>
  <si>
    <t>DC</t>
  </si>
  <si>
    <t>Desarrollo Social (DC)</t>
  </si>
  <si>
    <t>Secretaría de Desarrollo Social . Inmuebles adscritos a Participación Ciudadana</t>
  </si>
  <si>
    <t>EQR</t>
  </si>
  <si>
    <t>Equipamiento (EQR)</t>
  </si>
  <si>
    <t>Equipamiento Recreativo</t>
  </si>
  <si>
    <t>GEN</t>
  </si>
  <si>
    <t>General (GEN)</t>
  </si>
  <si>
    <t>GENERAL. Inmuebles adscritos a Secretaría General</t>
  </si>
  <si>
    <t>GOB</t>
  </si>
  <si>
    <t>Gobierno (GOB)</t>
  </si>
  <si>
    <t>GOBIERNO. Inmuebles adscritos a Secretaría de Gobierno</t>
  </si>
  <si>
    <t>MA</t>
  </si>
  <si>
    <t>Medio Ambiente (MA)</t>
  </si>
  <si>
    <t>MEDIO AMBIENTE. Inmuebles adscritos a Secretaría de Medio Ambiente</t>
  </si>
  <si>
    <t>SA</t>
  </si>
  <si>
    <t>Servicios Administrativos (SA)</t>
  </si>
  <si>
    <t>SERVICIOS ADMINISTRATIVOS. Inmuebles adscritos a Secretaría de Servicios Administrativos - Suministros y Servicios</t>
  </si>
  <si>
    <t>EDC</t>
  </si>
  <si>
    <t>Educacion (EDC)</t>
  </si>
  <si>
    <t>EDUCACION. - Inmuebles adscritos a  Secretaría de Educación</t>
  </si>
  <si>
    <t>OP</t>
  </si>
  <si>
    <t>Obras Publicas (OP)</t>
  </si>
  <si>
    <t>OBRAS PUBLICAS. Inmuebles adscritos a Secretaría de Infraestructura Física</t>
  </si>
  <si>
    <t>TT</t>
  </si>
  <si>
    <t>Transito y Transporte (TT)</t>
  </si>
  <si>
    <t>TRANSITO. Inmuebles adscritos a Secretaría de Movilidad</t>
  </si>
  <si>
    <t>FLS</t>
  </si>
  <si>
    <t>Fondo Local de Salud (FLS)</t>
  </si>
  <si>
    <t>FONDO LOCAL DE SALUD. Inmuebles adscritos a Secretaría de Salud</t>
  </si>
  <si>
    <t>SM</t>
  </si>
  <si>
    <t>Secretaría de la Mujer(SM)</t>
  </si>
  <si>
    <t>SECRETARIA DE LA MUJER. Inmuebles adscritos a Secretaría de la Mujer</t>
  </si>
  <si>
    <t>DomBI_ClaseUP</t>
  </si>
  <si>
    <t>Define las clases de Bienes de Usos Público</t>
  </si>
  <si>
    <t>PTE</t>
  </si>
  <si>
    <t>Puente (PTE)</t>
  </si>
  <si>
    <t>Puentes.</t>
  </si>
  <si>
    <t>CUP</t>
  </si>
  <si>
    <t>CORVIDE Uso Publico (CUP)</t>
  </si>
  <si>
    <t>CORVIDE Uso Público. Bienes inmuebles de uso público recibidos por CORVIDE</t>
  </si>
  <si>
    <t>URB</t>
  </si>
  <si>
    <t>Urbanizacion (URB)</t>
  </si>
  <si>
    <t>Bienes entregados en cumplimiento de obligaciones urbanísticas. Cesiones urbanísticas.</t>
  </si>
  <si>
    <t>USOP</t>
  </si>
  <si>
    <t>Uso Publico (USOP)</t>
  </si>
  <si>
    <t>Bienes adquiridos por el Municipio por compra o cesión.
Espacios de dominio público de utilidad para todos y para el bienestar común (Libro segundo del Código Civil, artículo 674).</t>
  </si>
  <si>
    <t>IUP</t>
  </si>
  <si>
    <t>INVAL Uso Publico (IUP)</t>
  </si>
  <si>
    <t>Bienes inmuebles recibidos por el INVAL (por su liquidación)</t>
  </si>
  <si>
    <t>UPR</t>
  </si>
  <si>
    <t>Uso Publico Sin Titulo Real (UPR)</t>
  </si>
  <si>
    <t>Espacios que por formación urbanística han sido de dominio público, sobre los cuales no hay títulos pero que el Municipio guarda, custodia y administra.</t>
  </si>
  <si>
    <t>SUBTIPO_Bien Fiscal</t>
  </si>
  <si>
    <t>N/A</t>
  </si>
  <si>
    <t>SUBTIPO_Bien Uso Publico</t>
  </si>
  <si>
    <t>Indica el tipo de suelo en el que se encuentra el predio</t>
  </si>
  <si>
    <t>CDR</t>
  </si>
  <si>
    <t>Comodato Recibido (CDR)</t>
  </si>
  <si>
    <t>Desarrollo Económico(DE)</t>
  </si>
  <si>
    <t>DomBI_UsoContractual</t>
  </si>
  <si>
    <t>Define el uso contractual del activo</t>
  </si>
  <si>
    <t>A</t>
  </si>
  <si>
    <t>Arrendado</t>
  </si>
  <si>
    <t>Inmuebles entregados mediante contrato de arrendamiento, que el Municipio no requiere para ejercer las funciones que le son propias: como los que están en el plan de ventas que no haya sido posible enajenarlos; los que están afectados por obras futuras que no vayan a ser utilizados dentro del año siguiente a la entrega del arrendamiento, y aquellos que puedan ser productivos o generadores de empleo.</t>
  </si>
  <si>
    <t>C</t>
  </si>
  <si>
    <t>Comodato</t>
  </si>
  <si>
    <t>Inmuebles entregados mediante un contrato de préstamo de uso gratuito a otras entidades públicas o personas jurídicas sin ánimo de lucro, con cargo de restituir el mismo después de terminar el uso.  La destinación y actividades desarrolladas deben ser acordes a los programas del Plan de Desarrollo Municipal y en concordancia con los usos del POT.</t>
  </si>
  <si>
    <t>I</t>
  </si>
  <si>
    <t>Inder</t>
  </si>
  <si>
    <t>Bienes inmuebles del Municipio de Medellín que por su uso o destinación como escenarios deportivos y recreativos tienen su administración delegada al Instituto de Deportes y Recreación  -INDER-</t>
  </si>
  <si>
    <t>P</t>
  </si>
  <si>
    <t>Administracion Espacio Publico</t>
  </si>
  <si>
    <t>Bienes inmuebles administrados por la Secretaría de Gobierno Municipal, Subsecretaría Defensa del Espacio Público del Municipio de Medellín para la administración, conservación y aprovechamiento económico del espacio público, exceptuando las zonas verdes constitutivas de Espacio Público de la ciudad.</t>
  </si>
  <si>
    <t>E</t>
  </si>
  <si>
    <t>Enajenación</t>
  </si>
  <si>
    <t>Transmisión de un derecho de propiedad, puede ser a título gratuito u oneroso como el caso de la compraventa o permuta.</t>
  </si>
  <si>
    <t>BI_USUARIO_EDICION</t>
  </si>
  <si>
    <t>Cuenta de edicion de base de datos</t>
  </si>
  <si>
    <t>SGG</t>
  </si>
  <si>
    <t>Editor Santiago Garcia Gomez</t>
  </si>
  <si>
    <t>YEG</t>
  </si>
  <si>
    <t>Editor Yahira Elizabeth Gutierrez Mora</t>
  </si>
  <si>
    <t>activo_fijo</t>
  </si>
  <si>
    <t>observaciones</t>
  </si>
  <si>
    <t>codigo_activo</t>
  </si>
  <si>
    <t>catastro.edicion.bientrasmitido</t>
  </si>
  <si>
    <t>bientrasmitido</t>
  </si>
  <si>
    <t>Representa los Bienes Inmuebles del Distrito de Medellín en transferencia de dominio</t>
  </si>
  <si>
    <t>Campo que incluye la Matrícula Inmobiliaria del inmueble</t>
  </si>
  <si>
    <t>Campo donde se incluye información que refiere a nombres de proyectos, transacción del Bien Inmueble, notas del historial del predio e información de apoyo</t>
  </si>
  <si>
    <t>observacion</t>
  </si>
  <si>
    <t>Clave principal del predio en el Sistema de Información Geográfico Catastral. Se refiere al código de ubicación del predio.
Está compuesto por 11 dígitos:  C: código de la Comuna o corregimiento (2), B: código del Barrio (zona urbana) o Vereda (zona rural) (2), M: Manzana (3) y L: número de Lote dentro de la manzana (4).
El CBML debe de existir en la capa ActivoFijoParcela</t>
  </si>
  <si>
    <t>ident_uso</t>
  </si>
  <si>
    <t>Campo que representa el Uso del Bien Inmueble, identificado con código establecido.</t>
  </si>
  <si>
    <t>Campo que automáticamente coloca la fecha en el momento en que se crea la capa</t>
  </si>
  <si>
    <t>st_area(shape)</t>
  </si>
  <si>
    <t>st_perimeter(shape)</t>
  </si>
  <si>
    <t>Representa las construcciones de uno o varios poseedores en predio ajeno y ubicadas en la misma manzana catastral. Existen mejoras por construcciones o edificaciones que son las  instaladas por una persona natural o jurídica sobre un predio que no le pertenece.</t>
  </si>
  <si>
    <t>catastro.edicion.mejora</t>
  </si>
  <si>
    <t>mejora</t>
  </si>
  <si>
    <t>String</t>
  </si>
  <si>
    <t>Double</t>
  </si>
  <si>
    <t>Campo que incluye la Matrícula del inmueble</t>
  </si>
  <si>
    <t>Campo donde se incluye información que refiere a nombres de proyectos, estado del Bien Inmueble, transacción del Bien Inmueble, notas del historial del predio e información de apoyo</t>
  </si>
  <si>
    <t>Dato Privado</t>
  </si>
  <si>
    <t>Date</t>
  </si>
  <si>
    <t>Agregar un trigger para calcular la fecha automáticamente cuando se modifique el Feature Class.</t>
  </si>
  <si>
    <t>Agregar un trigger para calcular la fecha automáticamente se crea el Feature Class</t>
  </si>
  <si>
    <t>Campo que representa el tipo de contrato vigente del Bien Inmueble</t>
  </si>
  <si>
    <t>Campo que identifica la coordenada X (Este) del Contrato vigente</t>
  </si>
  <si>
    <t>Campo que identifica la coordenada Y (Norte) del Contrato vigente</t>
  </si>
  <si>
    <t>uso_contractual</t>
  </si>
  <si>
    <t>x_magnamed</t>
  </si>
  <si>
    <t>y_magnamed</t>
  </si>
  <si>
    <t>catastro.edicion.usocontractual</t>
  </si>
  <si>
    <t>usocontractual</t>
  </si>
  <si>
    <t>Representa las formas de contratación para la administración y manejo de los bienes inmuebles del Distrito de Medellín.  La entrega del bien se realiza a título gratuito u oneroso, por medio de la suscripción de contratos de arrendamiento, comodato, servidumbre, administración del espacio público, compraventa, convenios de asociación y todos los demás regidos por las normas civiles y comerciales.</t>
  </si>
  <si>
    <t>Este campo se creó de manera temporal para verificar unas actualizaciones, Se solicita  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</si>
</sst>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19" fillId="0" borderId="0"/>
  </cellStyleXfs>
  <cellXfs count="199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5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4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3" fontId="0" fillId="6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6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0" fillId="6" borderId="9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6" borderId="14" xfId="0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justify" vertical="center"/>
    </xf>
    <xf numFmtId="0" fontId="0" fillId="6" borderId="19" xfId="0" applyFill="1" applyBorder="1" applyAlignment="1">
      <alignment vertical="center"/>
    </xf>
    <xf numFmtId="0" fontId="9" fillId="6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20" xfId="0" applyFill="1" applyBorder="1"/>
    <xf numFmtId="0" fontId="0" fillId="6" borderId="17" xfId="0" applyFill="1" applyBorder="1" applyAlignment="1">
      <alignment vertical="center"/>
    </xf>
    <xf numFmtId="0" fontId="0" fillId="6" borderId="21" xfId="0" applyFill="1" applyBorder="1" applyAlignment="1">
      <alignment vertical="center" wrapText="1"/>
    </xf>
    <xf numFmtId="0" fontId="0" fillId="6" borderId="2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6" borderId="21" xfId="0" applyNumberFormat="1" applyFill="1" applyBorder="1" applyAlignment="1">
      <alignment horizontal="center" vertical="center"/>
    </xf>
    <xf numFmtId="0" fontId="0" fillId="6" borderId="24" xfId="0" applyFill="1" applyBorder="1" applyAlignment="1">
      <alignment vertical="center" wrapText="1"/>
    </xf>
    <xf numFmtId="0" fontId="0" fillId="6" borderId="14" xfId="0" applyFill="1" applyBorder="1" applyAlignment="1">
      <alignment vertical="center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0" fillId="6" borderId="23" xfId="0" applyFill="1" applyBorder="1" applyAlignment="1">
      <alignment horizontal="left" vertical="center"/>
    </xf>
    <xf numFmtId="0" fontId="0" fillId="6" borderId="33" xfId="0" applyFill="1" applyBorder="1" applyAlignment="1">
      <alignment horizontal="center" vertical="center"/>
    </xf>
    <xf numFmtId="0" fontId="0" fillId="6" borderId="31" xfId="0" applyFill="1" applyBorder="1" applyAlignment="1">
      <alignment vertical="center"/>
    </xf>
    <xf numFmtId="0" fontId="0" fillId="6" borderId="34" xfId="0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0" fillId="6" borderId="38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1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justify"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justify" vertical="top"/>
    </xf>
    <xf numFmtId="0" fontId="0" fillId="6" borderId="14" xfId="0" applyFill="1" applyBorder="1" applyAlignment="1">
      <alignment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justify" vertical="top" wrapText="1"/>
    </xf>
    <xf numFmtId="0" fontId="9" fillId="6" borderId="20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justify" vertical="top" wrapText="1"/>
    </xf>
    <xf numFmtId="0" fontId="0" fillId="6" borderId="0" xfId="0" applyFill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1" xfId="0" applyFill="1" applyBorder="1" applyAlignment="1">
      <alignment horizontal="center" wrapText="1"/>
    </xf>
    <xf numFmtId="0" fontId="23" fillId="6" borderId="5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3" fillId="6" borderId="1" xfId="3" applyFont="1" applyFill="1" applyBorder="1" applyAlignment="1">
      <alignment horizontal="left" vertical="center" wrapText="1"/>
    </xf>
    <xf numFmtId="0" fontId="20" fillId="6" borderId="6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7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48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0" fillId="6" borderId="47" xfId="0" applyFill="1" applyBorder="1" applyAlignment="1">
      <alignment vertical="center"/>
    </xf>
    <xf numFmtId="0" fontId="0" fillId="6" borderId="47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 wrapText="1"/>
    </xf>
    <xf numFmtId="49" fontId="14" fillId="0" borderId="50" xfId="1" applyNumberFormat="1" applyBorder="1" applyAlignment="1">
      <alignment horizontal="center" vertical="center"/>
    </xf>
    <xf numFmtId="0" fontId="0" fillId="6" borderId="45" xfId="0" applyFill="1" applyBorder="1" applyAlignment="1">
      <alignment vertical="center" wrapText="1"/>
    </xf>
    <xf numFmtId="49" fontId="14" fillId="0" borderId="6" xfId="1" applyNumberFormat="1" applyBorder="1" applyAlignment="1">
      <alignment horizontal="center" vertical="center"/>
    </xf>
    <xf numFmtId="0" fontId="0" fillId="6" borderId="51" xfId="0" applyFill="1" applyBorder="1" applyAlignment="1">
      <alignment vertical="center" wrapText="1"/>
    </xf>
    <xf numFmtId="0" fontId="0" fillId="6" borderId="46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49" fontId="14" fillId="6" borderId="6" xfId="1" applyNumberFormat="1" applyFill="1" applyBorder="1" applyAlignment="1">
      <alignment vertical="center" wrapText="1"/>
    </xf>
    <xf numFmtId="0" fontId="0" fillId="6" borderId="42" xfId="0" applyFill="1" applyBorder="1" applyAlignment="1">
      <alignment vertical="center" wrapText="1"/>
    </xf>
    <xf numFmtId="0" fontId="0" fillId="6" borderId="41" xfId="0" applyFill="1" applyBorder="1" applyAlignment="1">
      <alignment vertical="center"/>
    </xf>
    <xf numFmtId="0" fontId="0" fillId="6" borderId="26" xfId="0" applyFill="1" applyBorder="1" applyAlignment="1">
      <alignment horizontal="center" vertical="center"/>
    </xf>
    <xf numFmtId="3" fontId="0" fillId="6" borderId="41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vertical="center" wrapText="1"/>
    </xf>
    <xf numFmtId="0" fontId="0" fillId="6" borderId="44" xfId="0" applyFill="1" applyBorder="1" applyAlignment="1">
      <alignment vertical="center" wrapText="1"/>
    </xf>
    <xf numFmtId="49" fontId="14" fillId="0" borderId="43" xfId="1" applyNumberFormat="1" applyBorder="1" applyAlignment="1">
      <alignment horizontal="center" vertical="center"/>
    </xf>
    <xf numFmtId="0" fontId="16" fillId="7" borderId="35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top"/>
    </xf>
    <xf numFmtId="0" fontId="12" fillId="6" borderId="37" xfId="0" applyFont="1" applyFill="1" applyBorder="1" applyAlignment="1">
      <alignment horizontal="center" vertical="top"/>
    </xf>
    <xf numFmtId="0" fontId="12" fillId="6" borderId="19" xfId="0" applyFont="1" applyFill="1" applyBorder="1" applyAlignment="1">
      <alignment horizontal="center" vertical="top"/>
    </xf>
    <xf numFmtId="0" fontId="12" fillId="6" borderId="12" xfId="0" applyFont="1" applyFill="1" applyBorder="1" applyAlignment="1">
      <alignment horizontal="center" vertical="top"/>
    </xf>
    <xf numFmtId="0" fontId="12" fillId="6" borderId="11" xfId="0" applyFont="1" applyFill="1" applyBorder="1" applyAlignment="1">
      <alignment horizontal="center" vertical="top"/>
    </xf>
    <xf numFmtId="0" fontId="12" fillId="6" borderId="13" xfId="0" applyFont="1" applyFill="1" applyBorder="1" applyAlignment="1">
      <alignment horizontal="center" vertical="top"/>
    </xf>
    <xf numFmtId="0" fontId="1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7" fillId="7" borderId="11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justify" vertical="center"/>
    </xf>
    <xf numFmtId="0" fontId="0" fillId="6" borderId="14" xfId="0" applyFill="1" applyBorder="1" applyAlignment="1">
      <alignment horizontal="justify" vertical="center" wrapText="1"/>
    </xf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57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439210</xdr:colOff>
      <xdr:row>0</xdr:row>
      <xdr:rowOff>35719</xdr:rowOff>
    </xdr:from>
    <xdr:to>
      <xdr:col>24</xdr:col>
      <xdr:colOff>1709649</xdr:colOff>
      <xdr:row>1</xdr:row>
      <xdr:rowOff>547687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135A9-B499-40F7-954B-048A7EE3DD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9335" y="35719"/>
          <a:ext cx="1270439" cy="892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690562</xdr:colOff>
      <xdr:row>0</xdr:row>
      <xdr:rowOff>59532</xdr:rowOff>
    </xdr:from>
    <xdr:to>
      <xdr:col>7</xdr:col>
      <xdr:colOff>1961001</xdr:colOff>
      <xdr:row>1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BC4579-49A2-4365-A9FB-D92BC0868CC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68" y="59532"/>
          <a:ext cx="1270439" cy="892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190496</xdr:colOff>
      <xdr:row>0</xdr:row>
      <xdr:rowOff>59530</xdr:rowOff>
    </xdr:from>
    <xdr:to>
      <xdr:col>7</xdr:col>
      <xdr:colOff>1460935</xdr:colOff>
      <xdr:row>1</xdr:row>
      <xdr:rowOff>571498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0EA38-CDDC-42B1-BFEB-410BADC69D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902" y="59530"/>
          <a:ext cx="1270439" cy="892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750089</xdr:colOff>
      <xdr:row>0</xdr:row>
      <xdr:rowOff>71436</xdr:rowOff>
    </xdr:from>
    <xdr:to>
      <xdr:col>7</xdr:col>
      <xdr:colOff>2020528</xdr:colOff>
      <xdr:row>1</xdr:row>
      <xdr:rowOff>583404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2C0E7-6C77-455D-B19C-A3FF6F32324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0277" y="71436"/>
          <a:ext cx="1270439" cy="892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4</xdr:row>
      <xdr:rowOff>83343</xdr:rowOff>
    </xdr:from>
    <xdr:to>
      <xdr:col>4</xdr:col>
      <xdr:colOff>180975</xdr:colOff>
      <xdr:row>5</xdr:row>
      <xdr:rowOff>135731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1107281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iccionario" displayName="Diccionario" ref="B9:Y54" totalsRowShown="0" headerRowBorderDxfId="56" tableBorderDxfId="55">
  <autoFilter ref="B9:Y54" xr:uid="{00000000-0009-0000-0100-000003000000}"/>
  <tableColumns count="24">
    <tableColumn id="1" xr3:uid="{00000000-0010-0000-0000-000001000000}" name="Feature dataset" dataDxfId="54"/>
    <tableColumn id="2" xr3:uid="{00000000-0010-0000-0000-000002000000}" name="Nombre del feature class" dataDxfId="53"/>
    <tableColumn id="3" xr3:uid="{00000000-0010-0000-0000-000003000000}" name="Alias FC" dataDxfId="52"/>
    <tableColumn id="4" xr3:uid="{00000000-0010-0000-0000-000004000000}" name="Geometría / Tipo Dato" dataDxfId="51"/>
    <tableColumn id="5" xr3:uid="{00000000-0010-0000-0000-000005000000}" name="Cantidad de elementos" dataDxfId="50"/>
    <tableColumn id="6" xr3:uid="{00000000-0010-0000-0000-000006000000}" name="Descripción" dataDxfId="49"/>
    <tableColumn id="7" xr3:uid="{00000000-0010-0000-0000-000007000000}" name="Dependencia  " dataDxfId="48"/>
    <tableColumn id="8" xr3:uid="{00000000-0010-0000-0000-000008000000}" name="Correo de contacto" dataDxfId="47"/>
    <tableColumn id="9" xr3:uid="{00000000-0010-0000-0000-000009000000}" name="Sistema de coordenadas" dataDxfId="46"/>
    <tableColumn id="10" xr3:uid="{00000000-0010-0000-0000-00000A000000}" name="Fecha de elaboración" dataDxfId="45"/>
    <tableColumn id="11" xr3:uid="{00000000-0010-0000-0000-00000B000000}" name="Topología" dataDxfId="44"/>
    <tableColumn id="12" xr3:uid="{00000000-0010-0000-0000-00000C000000}" name="Reglas topológicas" dataDxfId="43"/>
    <tableColumn id="13" xr3:uid="{00000000-0010-0000-0000-00000D000000}" name="Excepciones" dataDxfId="42"/>
    <tableColumn id="14" xr3:uid="{00000000-0010-0000-0000-00000E000000}" name="Nombre del campo" dataDxfId="41"/>
    <tableColumn id="15" xr3:uid="{00000000-0010-0000-0000-00000F000000}" name="Tipo de dato" dataDxfId="40"/>
    <tableColumn id="16" xr3:uid="{00000000-0010-0000-0000-000010000000}" name="Longitud dato" dataDxfId="39"/>
    <tableColumn id="17" xr3:uid="{00000000-0010-0000-0000-000011000000}" name="Alias Campo" dataDxfId="38"/>
    <tableColumn id="18" xr3:uid="{00000000-0010-0000-0000-000012000000}" name="Descripción del campo" dataDxfId="37"/>
    <tableColumn id="19" xr3:uid="{00000000-0010-0000-0000-000013000000}" name="Acepta nulos" dataDxfId="36"/>
    <tableColumn id="20" xr3:uid="{00000000-0010-0000-0000-000014000000}" name="Subtipo/Dominio" dataDxfId="35"/>
    <tableColumn id="21" xr3:uid="{00000000-0010-0000-0000-000015000000}" name="Feature Class_x000a_publicable" dataDxfId="34"/>
    <tableColumn id="22" xr3:uid="{00000000-0010-0000-0000-000016000000}" name="Campo publicable" dataDxfId="33"/>
    <tableColumn id="23" xr3:uid="{00000000-0010-0000-0000-000017000000}" name="Clasificación" dataDxfId="32"/>
    <tableColumn id="24" xr3:uid="{00000000-0010-0000-0000-000018000000}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ominios" displayName="Dominios" ref="B9:H33" totalsRowShown="0" headerRowDxfId="30" headerRowBorderDxfId="29" tableBorderDxfId="28">
  <autoFilter ref="B9:H33" xr:uid="{00000000-0009-0000-0100-000001000000}"/>
  <tableColumns count="7">
    <tableColumn id="1" xr3:uid="{00000000-0010-0000-0100-000001000000}" name="Nombre dominio" dataDxfId="27"/>
    <tableColumn id="2" xr3:uid="{00000000-0010-0000-0100-000002000000}" name="Tipo dato" dataDxfId="26"/>
    <tableColumn id="3" xr3:uid="{00000000-0010-0000-0100-000003000000}" name="Valor por defecto" dataDxfId="25"/>
    <tableColumn id="4" xr3:uid="{00000000-0010-0000-0100-000004000000}" name="Descripción" dataDxfId="24"/>
    <tableColumn id="5" xr3:uid="{00000000-0010-0000-0100-000005000000}" name="Código" dataDxfId="23"/>
    <tableColumn id="6" xr3:uid="{00000000-0010-0000-0100-000006000000}" name="Nombre" dataDxfId="22"/>
    <tableColumn id="7" xr3:uid="{00000000-0010-0000-0100-000007000000}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btipos" displayName="Subtipos" ref="B9:H31" totalsRowShown="0" headerRowDxfId="20" headerRowBorderDxfId="19" tableBorderDxfId="18" totalsRowBorderDxfId="17">
  <autoFilter ref="B9:H31" xr:uid="{00000000-0009-0000-0100-000002000000}"/>
  <tableColumns count="7">
    <tableColumn id="1" xr3:uid="{00000000-0010-0000-0200-000001000000}" name="Nombre de subtipo"/>
    <tableColumn id="2" xr3:uid="{00000000-0010-0000-0200-000002000000}" name="Tipo dato" dataDxfId="16"/>
    <tableColumn id="3" xr3:uid="{00000000-0010-0000-0200-000003000000}" name="Valor por defecto" dataDxfId="15"/>
    <tableColumn id="4" xr3:uid="{00000000-0010-0000-0200-000004000000}" name="Descripción" dataDxfId="14"/>
    <tableColumn id="5" xr3:uid="{00000000-0010-0000-0200-000005000000}" name="Código" dataDxfId="13"/>
    <tableColumn id="6" xr3:uid="{00000000-0010-0000-0200-000006000000}" name="Nombre" dataDxfId="12"/>
    <tableColumn id="7" xr3:uid="{00000000-0010-0000-0200-000007000000}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9:H10" totalsRowShown="0" headerRowDxfId="10" dataDxfId="8" headerRowBorderDxfId="9" tableBorderDxfId="7">
  <autoFilter ref="B9:H10" xr:uid="{00000000-0009-0000-0100-000004000000}"/>
  <tableColumns count="7">
    <tableColumn id="1" xr3:uid="{00000000-0010-0000-0300-000001000000}" name="Nombre imagen" dataDxfId="6"/>
    <tableColumn id="2" xr3:uid="{00000000-0010-0000-0300-000002000000}" name="Dependencia  " dataDxfId="5"/>
    <tableColumn id="3" xr3:uid="{00000000-0010-0000-0300-000003000000}" name="Correo de contacto" dataDxfId="4"/>
    <tableColumn id="4" xr3:uid="{00000000-0010-0000-0300-000004000000}" name="Descripción" dataDxfId="3"/>
    <tableColumn id="5" xr3:uid="{00000000-0010-0000-0300-000005000000}" name="Imagen publicable" dataDxfId="2"/>
    <tableColumn id="6" xr3:uid="{00000000-0010-0000-0300-000006000000}" name="Clasificación" dataDxfId="1"/>
    <tableColumn id="7" xr3:uid="{00000000-0010-0000-0300-000007000000}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ry.restrepo@medellin.gov.co" TargetMode="External"/><Relationship Id="rId13" Type="http://schemas.openxmlformats.org/officeDocument/2006/relationships/hyperlink" Target="mailto:yury.restrepo@medellin.gov.co" TargetMode="External"/><Relationship Id="rId18" Type="http://schemas.openxmlformats.org/officeDocument/2006/relationships/hyperlink" Target="mailto:yury.restrepo@medellin.gov.co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yury.restrepo@medellin.gov.co" TargetMode="External"/><Relationship Id="rId21" Type="http://schemas.openxmlformats.org/officeDocument/2006/relationships/hyperlink" Target="mailto:yury.restrepo@medellin.gov.co" TargetMode="External"/><Relationship Id="rId7" Type="http://schemas.openxmlformats.org/officeDocument/2006/relationships/hyperlink" Target="mailto:yury.restrepo@medellin.gov.co" TargetMode="External"/><Relationship Id="rId12" Type="http://schemas.openxmlformats.org/officeDocument/2006/relationships/hyperlink" Target="mailto:yury.restrepo@medellin.gov.co" TargetMode="External"/><Relationship Id="rId17" Type="http://schemas.openxmlformats.org/officeDocument/2006/relationships/hyperlink" Target="mailto:yury.restrepo@medellin.gov.co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yury.restrepo@medellin.gov.co" TargetMode="External"/><Relationship Id="rId16" Type="http://schemas.openxmlformats.org/officeDocument/2006/relationships/hyperlink" Target="mailto:yury.restrepo@medellin.gov.co" TargetMode="External"/><Relationship Id="rId20" Type="http://schemas.openxmlformats.org/officeDocument/2006/relationships/hyperlink" Target="mailto:yury.restrepo@medellin.gov.co" TargetMode="External"/><Relationship Id="rId1" Type="http://schemas.openxmlformats.org/officeDocument/2006/relationships/hyperlink" Target="mailto:yury.restrepo@medellin.gov.co" TargetMode="External"/><Relationship Id="rId6" Type="http://schemas.openxmlformats.org/officeDocument/2006/relationships/hyperlink" Target="mailto:yury.restrepo@medellin.gov.co" TargetMode="External"/><Relationship Id="rId11" Type="http://schemas.openxmlformats.org/officeDocument/2006/relationships/hyperlink" Target="mailto:yury.restrepo@medellin.gov.co" TargetMode="External"/><Relationship Id="rId24" Type="http://schemas.openxmlformats.org/officeDocument/2006/relationships/hyperlink" Target="mailto:yury.restrepo@medellin.gov.co" TargetMode="External"/><Relationship Id="rId5" Type="http://schemas.openxmlformats.org/officeDocument/2006/relationships/hyperlink" Target="mailto:yury.restrepo@medellin.gov.co" TargetMode="External"/><Relationship Id="rId15" Type="http://schemas.openxmlformats.org/officeDocument/2006/relationships/hyperlink" Target="mailto:yury.restrepo@medellin.gov.co" TargetMode="External"/><Relationship Id="rId23" Type="http://schemas.openxmlformats.org/officeDocument/2006/relationships/hyperlink" Target="mailto:yury.restrepo@medellin.gov.co" TargetMode="External"/><Relationship Id="rId10" Type="http://schemas.openxmlformats.org/officeDocument/2006/relationships/hyperlink" Target="mailto:yury.restrepo@medellin.gov.co" TargetMode="External"/><Relationship Id="rId19" Type="http://schemas.openxmlformats.org/officeDocument/2006/relationships/hyperlink" Target="mailto:yury.restrepo@medellin.gov.co" TargetMode="External"/><Relationship Id="rId4" Type="http://schemas.openxmlformats.org/officeDocument/2006/relationships/hyperlink" Target="mailto:yury.restrepo@medellin.gov.co" TargetMode="External"/><Relationship Id="rId9" Type="http://schemas.openxmlformats.org/officeDocument/2006/relationships/hyperlink" Target="mailto:yury.restrepo@medellin.gov.co" TargetMode="External"/><Relationship Id="rId14" Type="http://schemas.openxmlformats.org/officeDocument/2006/relationships/hyperlink" Target="mailto:yury.restrepo@medellin.gov.co" TargetMode="External"/><Relationship Id="rId22" Type="http://schemas.openxmlformats.org/officeDocument/2006/relationships/hyperlink" Target="mailto:yury.restrepo@medellin.gov.co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4"/>
  <sheetViews>
    <sheetView tabSelected="1" zoomScale="90" zoomScaleNormal="90" workbookViewId="0">
      <selection activeCell="AA37" sqref="AA37"/>
    </sheetView>
  </sheetViews>
  <sheetFormatPr baseColWidth="10" defaultColWidth="10.875" defaultRowHeight="15.75" x14ac:dyDescent="0.25"/>
  <cols>
    <col min="1" max="1" width="3.375" style="7" customWidth="1"/>
    <col min="2" max="2" width="29.125" style="7" customWidth="1"/>
    <col min="3" max="3" width="34.125" style="7" customWidth="1"/>
    <col min="4" max="4" width="21.5" style="76" customWidth="1"/>
    <col min="5" max="5" width="23.125" style="9" customWidth="1"/>
    <col min="6" max="6" width="23.875" style="9" customWidth="1"/>
    <col min="7" max="7" width="32.375" style="7" customWidth="1"/>
    <col min="8" max="8" width="30.75" style="7" bestFit="1" customWidth="1"/>
    <col min="9" max="9" width="32.375" style="7" customWidth="1"/>
    <col min="10" max="10" width="28.375" style="7" customWidth="1"/>
    <col min="11" max="11" width="22.5" style="9" customWidth="1"/>
    <col min="12" max="12" width="12.125" style="9" customWidth="1"/>
    <col min="13" max="13" width="22.625" style="7" customWidth="1"/>
    <col min="14" max="14" width="18.875" style="7" customWidth="1"/>
    <col min="15" max="15" width="29.5" style="7" customWidth="1"/>
    <col min="16" max="16" width="22.875" style="7" bestFit="1" customWidth="1"/>
    <col min="17" max="17" width="15.5" style="7" customWidth="1"/>
    <col min="18" max="18" width="29.625" style="7" customWidth="1"/>
    <col min="19" max="19" width="34.125" style="7" bestFit="1" customWidth="1"/>
    <col min="20" max="20" width="15" style="7" customWidth="1"/>
    <col min="21" max="21" width="23.375" style="7" bestFit="1" customWidth="1"/>
    <col min="22" max="22" width="15.875" style="76" bestFit="1" customWidth="1"/>
    <col min="23" max="23" width="19.375" style="76" customWidth="1"/>
    <col min="24" max="24" width="27.875" style="76" customWidth="1"/>
    <col min="25" max="25" width="28.125" style="29" customWidth="1"/>
    <col min="26" max="16384" width="10.875" style="7"/>
  </cols>
  <sheetData>
    <row r="1" spans="2:26" ht="30" customHeight="1" x14ac:dyDescent="0.25">
      <c r="B1" s="159" t="s">
        <v>0</v>
      </c>
      <c r="C1" s="160"/>
      <c r="D1" s="163" t="s">
        <v>1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5"/>
      <c r="Y1" s="161"/>
    </row>
    <row r="2" spans="2:26" ht="50.1" customHeight="1" x14ac:dyDescent="0.25">
      <c r="B2" s="159" t="s">
        <v>2</v>
      </c>
      <c r="C2" s="160"/>
      <c r="D2" s="166" t="s">
        <v>3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8"/>
      <c r="Y2" s="162"/>
    </row>
    <row r="3" spans="2:26" ht="10.5" customHeight="1" x14ac:dyDescent="0.25"/>
    <row r="4" spans="2:26" ht="18.75" customHeight="1" x14ac:dyDescent="0.25">
      <c r="B4" s="169" t="s">
        <v>4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</row>
    <row r="5" spans="2:26" ht="9" customHeight="1" x14ac:dyDescent="0.25"/>
    <row r="6" spans="2:26" ht="18.75" customHeight="1" x14ac:dyDescent="0.3">
      <c r="B6" s="171" t="s">
        <v>5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</row>
    <row r="7" spans="2:26" ht="7.5" customHeight="1" thickBot="1" x14ac:dyDescent="0.3"/>
    <row r="8" spans="2:26" ht="29.1" customHeight="1" thickBot="1" x14ac:dyDescent="0.3">
      <c r="B8" s="156" t="s">
        <v>6</v>
      </c>
      <c r="C8" s="157"/>
      <c r="D8" s="157"/>
      <c r="E8" s="157"/>
      <c r="F8" s="157"/>
      <c r="G8" s="157"/>
      <c r="H8" s="157"/>
      <c r="I8" s="158"/>
      <c r="J8" s="157" t="s">
        <v>7</v>
      </c>
      <c r="K8" s="157"/>
      <c r="L8" s="157"/>
      <c r="M8" s="157"/>
      <c r="N8" s="158"/>
      <c r="O8" s="156" t="s">
        <v>8</v>
      </c>
      <c r="P8" s="157"/>
      <c r="Q8" s="157"/>
      <c r="R8" s="157"/>
      <c r="S8" s="157"/>
      <c r="T8" s="157"/>
      <c r="U8" s="158"/>
      <c r="V8" s="156" t="s">
        <v>9</v>
      </c>
      <c r="W8" s="157"/>
      <c r="X8" s="157"/>
      <c r="Y8" s="158"/>
    </row>
    <row r="9" spans="2:26" ht="38.1" customHeight="1" thickBot="1" x14ac:dyDescent="0.3">
      <c r="B9" s="71" t="s">
        <v>10</v>
      </c>
      <c r="C9" s="67" t="s">
        <v>11</v>
      </c>
      <c r="D9" s="68" t="s">
        <v>12</v>
      </c>
      <c r="E9" s="68" t="s">
        <v>13</v>
      </c>
      <c r="F9" s="68" t="s">
        <v>14</v>
      </c>
      <c r="G9" s="67" t="s">
        <v>15</v>
      </c>
      <c r="H9" s="69" t="s">
        <v>16</v>
      </c>
      <c r="I9" s="70" t="s">
        <v>17</v>
      </c>
      <c r="J9" s="66" t="s">
        <v>18</v>
      </c>
      <c r="K9" s="68" t="s">
        <v>19</v>
      </c>
      <c r="L9" s="68" t="s">
        <v>20</v>
      </c>
      <c r="M9" s="67" t="s">
        <v>21</v>
      </c>
      <c r="N9" s="67" t="s">
        <v>22</v>
      </c>
      <c r="O9" s="71" t="s">
        <v>23</v>
      </c>
      <c r="P9" s="67" t="s">
        <v>24</v>
      </c>
      <c r="Q9" s="67" t="s">
        <v>25</v>
      </c>
      <c r="R9" s="67" t="s">
        <v>26</v>
      </c>
      <c r="S9" s="67" t="s">
        <v>27</v>
      </c>
      <c r="T9" s="67" t="s">
        <v>28</v>
      </c>
      <c r="U9" s="70" t="s">
        <v>29</v>
      </c>
      <c r="V9" s="77" t="s">
        <v>30</v>
      </c>
      <c r="W9" s="77" t="s">
        <v>31</v>
      </c>
      <c r="X9" s="68" t="s">
        <v>32</v>
      </c>
      <c r="Y9" s="69" t="s">
        <v>33</v>
      </c>
    </row>
    <row r="10" spans="2:26" ht="205.5" thickBot="1" x14ac:dyDescent="0.3">
      <c r="B10" s="141" t="s">
        <v>169</v>
      </c>
      <c r="C10" s="135" t="s">
        <v>170</v>
      </c>
      <c r="D10" s="136" t="s">
        <v>171</v>
      </c>
      <c r="E10" s="137" t="s">
        <v>69</v>
      </c>
      <c r="F10" s="138">
        <v>21568</v>
      </c>
      <c r="G10" s="56" t="s">
        <v>198</v>
      </c>
      <c r="H10" s="139" t="s">
        <v>101</v>
      </c>
      <c r="I10" s="142" t="s">
        <v>172</v>
      </c>
      <c r="J10" s="133" t="s">
        <v>168</v>
      </c>
      <c r="K10" s="81">
        <v>45796</v>
      </c>
      <c r="L10" s="21" t="s">
        <v>65</v>
      </c>
      <c r="M10" s="54" t="s">
        <v>65</v>
      </c>
      <c r="N10" s="55" t="s">
        <v>65</v>
      </c>
      <c r="O10" s="104" t="s">
        <v>173</v>
      </c>
      <c r="P10" s="20" t="s">
        <v>56</v>
      </c>
      <c r="Q10" s="85">
        <v>11</v>
      </c>
      <c r="R10" s="104" t="s">
        <v>173</v>
      </c>
      <c r="S10" s="105" t="s">
        <v>174</v>
      </c>
      <c r="T10" s="21" t="s">
        <v>57</v>
      </c>
      <c r="U10" s="105" t="s">
        <v>123</v>
      </c>
      <c r="V10" s="78" t="s">
        <v>57</v>
      </c>
      <c r="W10" s="27" t="s">
        <v>34</v>
      </c>
      <c r="X10" s="10" t="s">
        <v>72</v>
      </c>
      <c r="Y10" s="64" t="s">
        <v>175</v>
      </c>
      <c r="Z10" s="29"/>
    </row>
    <row r="11" spans="2:26" ht="79.5" thickBot="1" x14ac:dyDescent="0.3">
      <c r="B11" s="143" t="s">
        <v>169</v>
      </c>
      <c r="C11" s="53" t="s">
        <v>170</v>
      </c>
      <c r="D11" s="60" t="s">
        <v>171</v>
      </c>
      <c r="E11" s="61" t="s">
        <v>69</v>
      </c>
      <c r="F11" s="63">
        <v>21568</v>
      </c>
      <c r="G11" s="54" t="s">
        <v>198</v>
      </c>
      <c r="H11" s="28" t="s">
        <v>101</v>
      </c>
      <c r="I11" s="144" t="s">
        <v>172</v>
      </c>
      <c r="J11" s="133" t="s">
        <v>168</v>
      </c>
      <c r="K11" s="81">
        <v>45796</v>
      </c>
      <c r="L11" s="21" t="s">
        <v>65</v>
      </c>
      <c r="M11" s="54" t="s">
        <v>65</v>
      </c>
      <c r="N11" s="54" t="s">
        <v>65</v>
      </c>
      <c r="O11" s="104" t="s">
        <v>176</v>
      </c>
      <c r="P11" s="20" t="s">
        <v>76</v>
      </c>
      <c r="Q11" s="85">
        <v>8</v>
      </c>
      <c r="R11" s="104" t="s">
        <v>176</v>
      </c>
      <c r="S11" s="106" t="s">
        <v>177</v>
      </c>
      <c r="T11" s="21" t="s">
        <v>57</v>
      </c>
      <c r="U11" s="106" t="s">
        <v>123</v>
      </c>
      <c r="V11" s="78" t="s">
        <v>57</v>
      </c>
      <c r="W11" s="27" t="s">
        <v>57</v>
      </c>
      <c r="X11" s="10" t="s">
        <v>72</v>
      </c>
      <c r="Y11" s="28" t="s">
        <v>178</v>
      </c>
      <c r="Z11" s="29"/>
    </row>
    <row r="12" spans="2:26" ht="79.5" thickBot="1" x14ac:dyDescent="0.3">
      <c r="B12" s="143" t="s">
        <v>169</v>
      </c>
      <c r="C12" s="53" t="s">
        <v>170</v>
      </c>
      <c r="D12" s="60" t="s">
        <v>171</v>
      </c>
      <c r="E12" s="61" t="s">
        <v>69</v>
      </c>
      <c r="F12" s="63">
        <v>21568</v>
      </c>
      <c r="G12" s="54" t="s">
        <v>198</v>
      </c>
      <c r="H12" s="28" t="s">
        <v>101</v>
      </c>
      <c r="I12" s="144" t="s">
        <v>172</v>
      </c>
      <c r="J12" s="133" t="s">
        <v>168</v>
      </c>
      <c r="K12" s="81">
        <v>45796</v>
      </c>
      <c r="L12" s="21" t="s">
        <v>65</v>
      </c>
      <c r="M12" s="54" t="s">
        <v>65</v>
      </c>
      <c r="N12" s="54" t="s">
        <v>65</v>
      </c>
      <c r="O12" s="104" t="s">
        <v>179</v>
      </c>
      <c r="P12" s="20" t="s">
        <v>56</v>
      </c>
      <c r="Q12" s="85">
        <v>4</v>
      </c>
      <c r="R12" s="104" t="s">
        <v>179</v>
      </c>
      <c r="S12" s="106" t="s">
        <v>180</v>
      </c>
      <c r="T12" s="21" t="s">
        <v>65</v>
      </c>
      <c r="U12" s="106" t="s">
        <v>181</v>
      </c>
      <c r="V12" s="78" t="s">
        <v>57</v>
      </c>
      <c r="W12" s="27" t="s">
        <v>57</v>
      </c>
      <c r="X12" s="10" t="s">
        <v>72</v>
      </c>
      <c r="Y12" s="106" t="s">
        <v>182</v>
      </c>
      <c r="Z12" s="29"/>
    </row>
    <row r="13" spans="2:26" ht="79.5" thickBot="1" x14ac:dyDescent="0.3">
      <c r="B13" s="143" t="s">
        <v>169</v>
      </c>
      <c r="C13" s="53" t="s">
        <v>170</v>
      </c>
      <c r="D13" s="60" t="s">
        <v>171</v>
      </c>
      <c r="E13" s="61" t="s">
        <v>69</v>
      </c>
      <c r="F13" s="63">
        <v>21568</v>
      </c>
      <c r="G13" s="54" t="s">
        <v>198</v>
      </c>
      <c r="H13" s="28" t="s">
        <v>101</v>
      </c>
      <c r="I13" s="144" t="s">
        <v>172</v>
      </c>
      <c r="J13" s="133" t="s">
        <v>168</v>
      </c>
      <c r="K13" s="81">
        <v>45796</v>
      </c>
      <c r="L13" s="21" t="s">
        <v>65</v>
      </c>
      <c r="M13" s="54" t="s">
        <v>65</v>
      </c>
      <c r="N13" s="54" t="s">
        <v>65</v>
      </c>
      <c r="O13" s="104" t="s">
        <v>301</v>
      </c>
      <c r="P13" s="20" t="s">
        <v>56</v>
      </c>
      <c r="Q13" s="85">
        <v>30</v>
      </c>
      <c r="R13" s="35" t="s">
        <v>301</v>
      </c>
      <c r="S13" s="106" t="s">
        <v>183</v>
      </c>
      <c r="T13" s="21" t="s">
        <v>65</v>
      </c>
      <c r="U13" s="106" t="s">
        <v>123</v>
      </c>
      <c r="V13" s="78" t="s">
        <v>57</v>
      </c>
      <c r="W13" s="27" t="s">
        <v>57</v>
      </c>
      <c r="X13" s="10" t="s">
        <v>72</v>
      </c>
      <c r="Y13" s="28"/>
      <c r="Z13" s="29"/>
    </row>
    <row r="14" spans="2:26" ht="79.5" thickBot="1" x14ac:dyDescent="0.3">
      <c r="B14" s="143" t="s">
        <v>169</v>
      </c>
      <c r="C14" s="53" t="s">
        <v>170</v>
      </c>
      <c r="D14" s="60" t="s">
        <v>171</v>
      </c>
      <c r="E14" s="61" t="s">
        <v>69</v>
      </c>
      <c r="F14" s="63">
        <v>21568</v>
      </c>
      <c r="G14" s="54" t="s">
        <v>198</v>
      </c>
      <c r="H14" s="28" t="s">
        <v>101</v>
      </c>
      <c r="I14" s="144" t="s">
        <v>172</v>
      </c>
      <c r="J14" s="133" t="s">
        <v>168</v>
      </c>
      <c r="K14" s="81">
        <v>45796</v>
      </c>
      <c r="L14" s="21" t="s">
        <v>65</v>
      </c>
      <c r="M14" s="54" t="s">
        <v>65</v>
      </c>
      <c r="N14" s="54" t="s">
        <v>65</v>
      </c>
      <c r="O14" s="104" t="s">
        <v>302</v>
      </c>
      <c r="P14" s="20" t="s">
        <v>56</v>
      </c>
      <c r="Q14" s="85">
        <v>2147483647</v>
      </c>
      <c r="R14" s="35" t="s">
        <v>302</v>
      </c>
      <c r="S14" s="106" t="s">
        <v>184</v>
      </c>
      <c r="T14" s="21" t="s">
        <v>57</v>
      </c>
      <c r="U14" s="106" t="s">
        <v>123</v>
      </c>
      <c r="V14" s="78" t="s">
        <v>65</v>
      </c>
      <c r="W14" s="27" t="s">
        <v>65</v>
      </c>
      <c r="X14" s="10" t="s">
        <v>81</v>
      </c>
      <c r="Y14" s="28"/>
      <c r="Z14" s="29"/>
    </row>
    <row r="15" spans="2:26" ht="79.5" thickBot="1" x14ac:dyDescent="0.3">
      <c r="B15" s="145" t="s">
        <v>169</v>
      </c>
      <c r="C15" s="75" t="s">
        <v>170</v>
      </c>
      <c r="D15" s="60" t="s">
        <v>171</v>
      </c>
      <c r="E15" s="61" t="s">
        <v>69</v>
      </c>
      <c r="F15" s="63">
        <v>21568</v>
      </c>
      <c r="G15" s="54" t="s">
        <v>198</v>
      </c>
      <c r="H15" s="28" t="s">
        <v>101</v>
      </c>
      <c r="I15" s="144" t="s">
        <v>172</v>
      </c>
      <c r="J15" s="133" t="s">
        <v>168</v>
      </c>
      <c r="K15" s="81">
        <v>45796</v>
      </c>
      <c r="L15" s="21" t="s">
        <v>65</v>
      </c>
      <c r="M15" s="54" t="s">
        <v>65</v>
      </c>
      <c r="N15" s="54" t="s">
        <v>65</v>
      </c>
      <c r="O15" s="107" t="s">
        <v>186</v>
      </c>
      <c r="P15" s="20" t="s">
        <v>64</v>
      </c>
      <c r="Q15" s="85">
        <v>4</v>
      </c>
      <c r="R15" s="107" t="s">
        <v>186</v>
      </c>
      <c r="S15" s="56" t="s">
        <v>185</v>
      </c>
      <c r="T15" s="21" t="s">
        <v>57</v>
      </c>
      <c r="U15" s="106" t="s">
        <v>123</v>
      </c>
      <c r="V15" s="78" t="s">
        <v>65</v>
      </c>
      <c r="W15" s="27" t="s">
        <v>65</v>
      </c>
      <c r="X15" s="10" t="s">
        <v>81</v>
      </c>
      <c r="Y15" s="106" t="s">
        <v>336</v>
      </c>
      <c r="Z15" s="29"/>
    </row>
    <row r="16" spans="2:26" ht="79.5" thickBot="1" x14ac:dyDescent="0.3">
      <c r="B16" s="145" t="s">
        <v>169</v>
      </c>
      <c r="C16" s="75" t="s">
        <v>170</v>
      </c>
      <c r="D16" s="60" t="s">
        <v>171</v>
      </c>
      <c r="E16" s="61" t="s">
        <v>69</v>
      </c>
      <c r="F16" s="63">
        <v>21568</v>
      </c>
      <c r="G16" s="54" t="s">
        <v>198</v>
      </c>
      <c r="H16" s="28" t="s">
        <v>101</v>
      </c>
      <c r="I16" s="144" t="s">
        <v>172</v>
      </c>
      <c r="J16" s="133" t="s">
        <v>168</v>
      </c>
      <c r="K16" s="81">
        <v>45796</v>
      </c>
      <c r="L16" s="21" t="s">
        <v>65</v>
      </c>
      <c r="M16" s="54" t="s">
        <v>65</v>
      </c>
      <c r="N16" s="54" t="s">
        <v>65</v>
      </c>
      <c r="O16" s="109" t="s">
        <v>187</v>
      </c>
      <c r="P16" s="20" t="s">
        <v>80</v>
      </c>
      <c r="Q16" s="87">
        <v>8</v>
      </c>
      <c r="R16" s="11" t="s">
        <v>187</v>
      </c>
      <c r="S16" s="106" t="s">
        <v>188</v>
      </c>
      <c r="T16" s="21" t="s">
        <v>57</v>
      </c>
      <c r="U16" s="106" t="s">
        <v>123</v>
      </c>
      <c r="V16" s="78" t="s">
        <v>65</v>
      </c>
      <c r="W16" s="27" t="s">
        <v>65</v>
      </c>
      <c r="X16" s="10" t="s">
        <v>81</v>
      </c>
      <c r="Y16" s="59"/>
    </row>
    <row r="17" spans="2:25" ht="79.5" thickBot="1" x14ac:dyDescent="0.3">
      <c r="B17" s="145" t="s">
        <v>169</v>
      </c>
      <c r="C17" s="75" t="s">
        <v>170</v>
      </c>
      <c r="D17" s="60" t="s">
        <v>171</v>
      </c>
      <c r="E17" s="61" t="s">
        <v>69</v>
      </c>
      <c r="F17" s="63">
        <v>21568</v>
      </c>
      <c r="G17" s="54" t="s">
        <v>198</v>
      </c>
      <c r="H17" s="28" t="s">
        <v>101</v>
      </c>
      <c r="I17" s="144" t="s">
        <v>172</v>
      </c>
      <c r="J17" s="133" t="s">
        <v>168</v>
      </c>
      <c r="K17" s="83">
        <v>45796</v>
      </c>
      <c r="L17" s="21" t="s">
        <v>65</v>
      </c>
      <c r="M17" s="57" t="s">
        <v>65</v>
      </c>
      <c r="N17" s="58" t="s">
        <v>65</v>
      </c>
      <c r="O17" s="109" t="s">
        <v>190</v>
      </c>
      <c r="P17" s="20" t="s">
        <v>80</v>
      </c>
      <c r="Q17" s="87">
        <v>8</v>
      </c>
      <c r="R17" s="109" t="s">
        <v>190</v>
      </c>
      <c r="S17" s="106" t="s">
        <v>189</v>
      </c>
      <c r="T17" s="21" t="s">
        <v>57</v>
      </c>
      <c r="U17" s="106" t="s">
        <v>123</v>
      </c>
      <c r="V17" s="78" t="s">
        <v>65</v>
      </c>
      <c r="W17" s="27" t="s">
        <v>65</v>
      </c>
      <c r="X17" s="10" t="s">
        <v>81</v>
      </c>
      <c r="Y17" s="59"/>
    </row>
    <row r="18" spans="2:25" ht="79.5" thickBot="1" x14ac:dyDescent="0.3">
      <c r="B18" s="145" t="s">
        <v>169</v>
      </c>
      <c r="C18" s="75" t="s">
        <v>170</v>
      </c>
      <c r="D18" s="60" t="s">
        <v>171</v>
      </c>
      <c r="E18" s="61" t="s">
        <v>69</v>
      </c>
      <c r="F18" s="63">
        <v>21568</v>
      </c>
      <c r="G18" s="54" t="s">
        <v>198</v>
      </c>
      <c r="H18" s="28" t="s">
        <v>101</v>
      </c>
      <c r="I18" s="144" t="s">
        <v>172</v>
      </c>
      <c r="J18" s="133" t="s">
        <v>168</v>
      </c>
      <c r="K18" s="83">
        <v>45796</v>
      </c>
      <c r="L18" s="21" t="s">
        <v>65</v>
      </c>
      <c r="M18" s="57" t="s">
        <v>65</v>
      </c>
      <c r="N18" s="58" t="s">
        <v>65</v>
      </c>
      <c r="O18" s="109" t="s">
        <v>191</v>
      </c>
      <c r="P18" s="20" t="s">
        <v>56</v>
      </c>
      <c r="Q18" s="87">
        <v>50</v>
      </c>
      <c r="R18" s="86" t="s">
        <v>191</v>
      </c>
      <c r="S18" s="106" t="s">
        <v>192</v>
      </c>
      <c r="T18" s="21" t="s">
        <v>57</v>
      </c>
      <c r="U18" s="106" t="s">
        <v>123</v>
      </c>
      <c r="V18" s="78" t="s">
        <v>65</v>
      </c>
      <c r="W18" s="27" t="s">
        <v>65</v>
      </c>
      <c r="X18" s="10" t="s">
        <v>81</v>
      </c>
      <c r="Y18" s="59"/>
    </row>
    <row r="19" spans="2:25" ht="78.75" x14ac:dyDescent="0.25">
      <c r="B19" s="146" t="s">
        <v>169</v>
      </c>
      <c r="C19" s="37" t="s">
        <v>170</v>
      </c>
      <c r="D19" s="10" t="s">
        <v>171</v>
      </c>
      <c r="E19" s="61" t="s">
        <v>69</v>
      </c>
      <c r="F19" s="36">
        <v>21568</v>
      </c>
      <c r="G19" s="54" t="s">
        <v>198</v>
      </c>
      <c r="H19" s="28" t="s">
        <v>101</v>
      </c>
      <c r="I19" s="144" t="s">
        <v>172</v>
      </c>
      <c r="J19" s="133" t="s">
        <v>168</v>
      </c>
      <c r="K19" s="83">
        <v>45796</v>
      </c>
      <c r="L19" s="21" t="s">
        <v>65</v>
      </c>
      <c r="M19" s="57" t="s">
        <v>65</v>
      </c>
      <c r="N19" s="58" t="s">
        <v>65</v>
      </c>
      <c r="O19" s="109" t="s">
        <v>193</v>
      </c>
      <c r="P19" s="20" t="s">
        <v>64</v>
      </c>
      <c r="Q19" s="87">
        <v>1</v>
      </c>
      <c r="R19" s="109" t="s">
        <v>193</v>
      </c>
      <c r="S19" s="106" t="s">
        <v>194</v>
      </c>
      <c r="T19" s="21" t="s">
        <v>65</v>
      </c>
      <c r="U19" s="106" t="s">
        <v>59</v>
      </c>
      <c r="V19" s="78" t="s">
        <v>57</v>
      </c>
      <c r="W19" s="27" t="s">
        <v>57</v>
      </c>
      <c r="X19" s="10" t="s">
        <v>72</v>
      </c>
      <c r="Y19" s="59"/>
    </row>
    <row r="20" spans="2:25" ht="79.5" thickBot="1" x14ac:dyDescent="0.3">
      <c r="B20" s="147" t="s">
        <v>169</v>
      </c>
      <c r="C20" s="12" t="s">
        <v>170</v>
      </c>
      <c r="D20" s="21" t="s">
        <v>171</v>
      </c>
      <c r="E20" s="21" t="s">
        <v>69</v>
      </c>
      <c r="F20" s="30">
        <v>21568</v>
      </c>
      <c r="G20" s="13" t="s">
        <v>198</v>
      </c>
      <c r="H20" s="28" t="s">
        <v>101</v>
      </c>
      <c r="I20" s="148" t="s">
        <v>172</v>
      </c>
      <c r="J20" s="134" t="s">
        <v>168</v>
      </c>
      <c r="K20" s="82">
        <v>45796</v>
      </c>
      <c r="L20" s="21" t="s">
        <v>65</v>
      </c>
      <c r="M20" s="13" t="s">
        <v>65</v>
      </c>
      <c r="N20" s="22" t="s">
        <v>65</v>
      </c>
      <c r="O20" s="125" t="s">
        <v>196</v>
      </c>
      <c r="P20" s="20" t="s">
        <v>76</v>
      </c>
      <c r="Q20" s="126">
        <v>50</v>
      </c>
      <c r="R20" s="127" t="s">
        <v>303</v>
      </c>
      <c r="S20" s="128" t="s">
        <v>180</v>
      </c>
      <c r="T20" s="21" t="s">
        <v>65</v>
      </c>
      <c r="U20" s="129" t="s">
        <v>303</v>
      </c>
      <c r="V20" s="78" t="s">
        <v>57</v>
      </c>
      <c r="W20" s="27" t="s">
        <v>57</v>
      </c>
      <c r="X20" s="10" t="s">
        <v>72</v>
      </c>
      <c r="Y20" s="65"/>
    </row>
    <row r="21" spans="2:25" ht="79.5" thickBot="1" x14ac:dyDescent="0.3">
      <c r="B21" s="146" t="s">
        <v>169</v>
      </c>
      <c r="C21" s="37" t="s">
        <v>170</v>
      </c>
      <c r="D21" s="32" t="s">
        <v>171</v>
      </c>
      <c r="E21" s="61" t="s">
        <v>69</v>
      </c>
      <c r="F21" s="36">
        <v>21568</v>
      </c>
      <c r="G21" s="54" t="s">
        <v>198</v>
      </c>
      <c r="H21" s="28" t="s">
        <v>101</v>
      </c>
      <c r="I21" s="144" t="s">
        <v>172</v>
      </c>
      <c r="J21" s="133" t="s">
        <v>168</v>
      </c>
      <c r="K21" s="83">
        <v>45796</v>
      </c>
      <c r="L21" s="21" t="s">
        <v>65</v>
      </c>
      <c r="M21" s="57" t="s">
        <v>65</v>
      </c>
      <c r="N21" s="58" t="s">
        <v>65</v>
      </c>
      <c r="O21" s="35" t="s">
        <v>315</v>
      </c>
      <c r="P21" s="20" t="s">
        <v>76</v>
      </c>
      <c r="Q21" s="89">
        <v>8</v>
      </c>
      <c r="R21" s="11" t="s">
        <v>315</v>
      </c>
      <c r="S21" s="35" t="s">
        <v>195</v>
      </c>
      <c r="T21" s="21" t="s">
        <v>65</v>
      </c>
      <c r="U21" s="23" t="s">
        <v>123</v>
      </c>
      <c r="V21" s="78" t="s">
        <v>57</v>
      </c>
      <c r="W21" s="27" t="s">
        <v>57</v>
      </c>
      <c r="X21" s="10" t="s">
        <v>72</v>
      </c>
      <c r="Y21" s="59"/>
    </row>
    <row r="22" spans="2:25" ht="78.75" x14ac:dyDescent="0.25">
      <c r="B22" s="146" t="s">
        <v>169</v>
      </c>
      <c r="C22" s="37" t="s">
        <v>170</v>
      </c>
      <c r="D22" s="10" t="s">
        <v>171</v>
      </c>
      <c r="E22" s="61" t="s">
        <v>69</v>
      </c>
      <c r="F22" s="36">
        <v>21568</v>
      </c>
      <c r="G22" s="54" t="s">
        <v>198</v>
      </c>
      <c r="H22" s="28" t="s">
        <v>101</v>
      </c>
      <c r="I22" s="144" t="s">
        <v>172</v>
      </c>
      <c r="J22" s="133" t="s">
        <v>168</v>
      </c>
      <c r="K22" s="83">
        <v>45796</v>
      </c>
      <c r="L22" s="21" t="s">
        <v>65</v>
      </c>
      <c r="M22" s="57" t="s">
        <v>65</v>
      </c>
      <c r="N22" s="58" t="s">
        <v>65</v>
      </c>
      <c r="O22" s="109" t="s">
        <v>314</v>
      </c>
      <c r="P22" s="20" t="s">
        <v>76</v>
      </c>
      <c r="Q22" s="110">
        <v>8</v>
      </c>
      <c r="R22" s="109" t="s">
        <v>314</v>
      </c>
      <c r="S22" s="111" t="s">
        <v>197</v>
      </c>
      <c r="T22" s="21" t="s">
        <v>65</v>
      </c>
      <c r="U22" s="106" t="s">
        <v>123</v>
      </c>
      <c r="V22" s="78" t="s">
        <v>57</v>
      </c>
      <c r="W22" s="27" t="s">
        <v>57</v>
      </c>
      <c r="X22" s="10" t="s">
        <v>72</v>
      </c>
      <c r="Y22" s="59"/>
    </row>
    <row r="23" spans="2:25" ht="47.25" x14ac:dyDescent="0.25">
      <c r="B23" s="146" t="s">
        <v>169</v>
      </c>
      <c r="C23" s="37" t="s">
        <v>304</v>
      </c>
      <c r="D23" s="32" t="s">
        <v>305</v>
      </c>
      <c r="E23" s="61" t="s">
        <v>69</v>
      </c>
      <c r="F23" s="36">
        <v>3438</v>
      </c>
      <c r="G23" s="57" t="s">
        <v>306</v>
      </c>
      <c r="H23" s="28" t="s">
        <v>101</v>
      </c>
      <c r="I23" s="144" t="s">
        <v>172</v>
      </c>
      <c r="J23" s="133" t="s">
        <v>168</v>
      </c>
      <c r="K23" s="83">
        <v>45796</v>
      </c>
      <c r="L23" s="21" t="s">
        <v>65</v>
      </c>
      <c r="M23" s="57" t="s">
        <v>65</v>
      </c>
      <c r="N23" s="58" t="s">
        <v>65</v>
      </c>
      <c r="O23" s="35" t="s">
        <v>301</v>
      </c>
      <c r="P23" s="20" t="s">
        <v>56</v>
      </c>
      <c r="Q23" s="89">
        <v>30</v>
      </c>
      <c r="R23" s="35" t="s">
        <v>301</v>
      </c>
      <c r="S23" s="130" t="s">
        <v>183</v>
      </c>
      <c r="T23" s="21" t="s">
        <v>57</v>
      </c>
      <c r="U23" s="106" t="s">
        <v>123</v>
      </c>
      <c r="V23" s="78" t="s">
        <v>57</v>
      </c>
      <c r="W23" s="27" t="s">
        <v>57</v>
      </c>
      <c r="X23" s="10" t="s">
        <v>72</v>
      </c>
      <c r="Y23" s="59"/>
    </row>
    <row r="24" spans="2:25" ht="47.25" x14ac:dyDescent="0.25">
      <c r="B24" s="146" t="s">
        <v>169</v>
      </c>
      <c r="C24" s="37" t="s">
        <v>304</v>
      </c>
      <c r="D24" s="32" t="s">
        <v>305</v>
      </c>
      <c r="E24" s="61" t="s">
        <v>69</v>
      </c>
      <c r="F24" s="36">
        <v>3438</v>
      </c>
      <c r="G24" s="57" t="s">
        <v>306</v>
      </c>
      <c r="H24" s="28" t="s">
        <v>101</v>
      </c>
      <c r="I24" s="144" t="s">
        <v>172</v>
      </c>
      <c r="J24" s="133" t="s">
        <v>168</v>
      </c>
      <c r="K24" s="83">
        <v>45796</v>
      </c>
      <c r="L24" s="21" t="s">
        <v>65</v>
      </c>
      <c r="M24" s="57" t="s">
        <v>65</v>
      </c>
      <c r="N24" s="58" t="s">
        <v>65</v>
      </c>
      <c r="O24" s="34" t="s">
        <v>311</v>
      </c>
      <c r="P24" s="20" t="s">
        <v>56</v>
      </c>
      <c r="Q24" s="89">
        <v>30</v>
      </c>
      <c r="R24" s="34" t="s">
        <v>311</v>
      </c>
      <c r="S24" s="106" t="s">
        <v>312</v>
      </c>
      <c r="T24" s="21" t="s">
        <v>57</v>
      </c>
      <c r="U24" s="106" t="s">
        <v>123</v>
      </c>
      <c r="V24" s="78" t="s">
        <v>57</v>
      </c>
      <c r="W24" s="27" t="s">
        <v>57</v>
      </c>
      <c r="X24" s="10" t="s">
        <v>72</v>
      </c>
      <c r="Y24" s="59"/>
    </row>
    <row r="25" spans="2:25" ht="220.5" x14ac:dyDescent="0.25">
      <c r="B25" s="146" t="s">
        <v>169</v>
      </c>
      <c r="C25" s="37" t="s">
        <v>304</v>
      </c>
      <c r="D25" s="32" t="s">
        <v>305</v>
      </c>
      <c r="E25" s="61" t="s">
        <v>69</v>
      </c>
      <c r="F25" s="36">
        <v>3438</v>
      </c>
      <c r="G25" s="57" t="s">
        <v>306</v>
      </c>
      <c r="H25" s="28" t="s">
        <v>101</v>
      </c>
      <c r="I25" s="144" t="s">
        <v>172</v>
      </c>
      <c r="J25" s="133" t="s">
        <v>168</v>
      </c>
      <c r="K25" s="83">
        <v>45796</v>
      </c>
      <c r="L25" s="21" t="s">
        <v>65</v>
      </c>
      <c r="M25" s="57" t="s">
        <v>65</v>
      </c>
      <c r="N25" s="58" t="s">
        <v>65</v>
      </c>
      <c r="O25" s="34" t="s">
        <v>173</v>
      </c>
      <c r="P25" s="20" t="s">
        <v>56</v>
      </c>
      <c r="Q25" s="89">
        <v>11</v>
      </c>
      <c r="R25" s="34" t="s">
        <v>173</v>
      </c>
      <c r="S25" s="106" t="s">
        <v>310</v>
      </c>
      <c r="T25" s="21" t="s">
        <v>57</v>
      </c>
      <c r="U25" s="106" t="s">
        <v>123</v>
      </c>
      <c r="V25" s="78" t="s">
        <v>57</v>
      </c>
      <c r="W25" s="27" t="s">
        <v>57</v>
      </c>
      <c r="X25" s="10" t="s">
        <v>72</v>
      </c>
      <c r="Y25" s="59"/>
    </row>
    <row r="26" spans="2:25" ht="47.25" x14ac:dyDescent="0.25">
      <c r="B26" s="146" t="s">
        <v>169</v>
      </c>
      <c r="C26" s="37" t="s">
        <v>304</v>
      </c>
      <c r="D26" s="32" t="s">
        <v>305</v>
      </c>
      <c r="E26" s="61" t="s">
        <v>69</v>
      </c>
      <c r="F26" s="36">
        <v>3438</v>
      </c>
      <c r="G26" s="57" t="s">
        <v>306</v>
      </c>
      <c r="H26" s="28" t="s">
        <v>101</v>
      </c>
      <c r="I26" s="144" t="s">
        <v>172</v>
      </c>
      <c r="J26" s="133" t="s">
        <v>168</v>
      </c>
      <c r="K26" s="83">
        <v>45796</v>
      </c>
      <c r="L26" s="21" t="s">
        <v>65</v>
      </c>
      <c r="M26" s="57" t="s">
        <v>65</v>
      </c>
      <c r="N26" s="58" t="s">
        <v>65</v>
      </c>
      <c r="O26" s="34" t="s">
        <v>176</v>
      </c>
      <c r="P26" s="20" t="s">
        <v>76</v>
      </c>
      <c r="Q26" s="89">
        <v>8</v>
      </c>
      <c r="R26" s="34" t="s">
        <v>176</v>
      </c>
      <c r="S26" s="90" t="s">
        <v>307</v>
      </c>
      <c r="T26" s="21" t="s">
        <v>57</v>
      </c>
      <c r="U26" s="106" t="s">
        <v>123</v>
      </c>
      <c r="V26" s="78" t="s">
        <v>57</v>
      </c>
      <c r="W26" s="27" t="s">
        <v>57</v>
      </c>
      <c r="X26" s="10" t="s">
        <v>72</v>
      </c>
      <c r="Y26" s="59"/>
    </row>
    <row r="27" spans="2:25" ht="78.75" x14ac:dyDescent="0.25">
      <c r="B27" s="146" t="s">
        <v>169</v>
      </c>
      <c r="C27" s="37" t="s">
        <v>304</v>
      </c>
      <c r="D27" s="32" t="s">
        <v>305</v>
      </c>
      <c r="E27" s="61" t="s">
        <v>69</v>
      </c>
      <c r="F27" s="36">
        <v>3438</v>
      </c>
      <c r="G27" s="57" t="s">
        <v>306</v>
      </c>
      <c r="H27" s="28" t="s">
        <v>101</v>
      </c>
      <c r="I27" s="144" t="s">
        <v>172</v>
      </c>
      <c r="J27" s="133" t="s">
        <v>168</v>
      </c>
      <c r="K27" s="83">
        <v>45796</v>
      </c>
      <c r="L27" s="21" t="s">
        <v>65</v>
      </c>
      <c r="M27" s="57" t="s">
        <v>65</v>
      </c>
      <c r="N27" s="58" t="s">
        <v>65</v>
      </c>
      <c r="O27" s="34" t="s">
        <v>309</v>
      </c>
      <c r="P27" s="20" t="s">
        <v>56</v>
      </c>
      <c r="Q27" s="89">
        <v>500</v>
      </c>
      <c r="R27" s="4" t="s">
        <v>309</v>
      </c>
      <c r="S27" s="106" t="s">
        <v>308</v>
      </c>
      <c r="T27" s="21" t="s">
        <v>57</v>
      </c>
      <c r="U27" s="106" t="s">
        <v>123</v>
      </c>
      <c r="V27" s="78" t="s">
        <v>65</v>
      </c>
      <c r="W27" s="27" t="s">
        <v>65</v>
      </c>
      <c r="X27" s="10" t="s">
        <v>81</v>
      </c>
      <c r="Y27" s="59"/>
    </row>
    <row r="28" spans="2:25" ht="47.25" x14ac:dyDescent="0.25">
      <c r="B28" s="146" t="s">
        <v>169</v>
      </c>
      <c r="C28" s="37" t="s">
        <v>304</v>
      </c>
      <c r="D28" s="32" t="s">
        <v>305</v>
      </c>
      <c r="E28" s="61" t="s">
        <v>69</v>
      </c>
      <c r="F28" s="36">
        <v>3438</v>
      </c>
      <c r="G28" s="57" t="s">
        <v>306</v>
      </c>
      <c r="H28" s="28" t="s">
        <v>101</v>
      </c>
      <c r="I28" s="144" t="s">
        <v>172</v>
      </c>
      <c r="J28" s="133" t="s">
        <v>168</v>
      </c>
      <c r="K28" s="83">
        <v>45796</v>
      </c>
      <c r="L28" s="21" t="s">
        <v>65</v>
      </c>
      <c r="M28" s="57" t="s">
        <v>65</v>
      </c>
      <c r="N28" s="58" t="s">
        <v>65</v>
      </c>
      <c r="O28" s="34" t="s">
        <v>187</v>
      </c>
      <c r="P28" s="20" t="s">
        <v>80</v>
      </c>
      <c r="Q28" s="89">
        <v>8</v>
      </c>
      <c r="R28" s="34" t="s">
        <v>187</v>
      </c>
      <c r="S28" s="35" t="s">
        <v>188</v>
      </c>
      <c r="T28" s="21" t="s">
        <v>57</v>
      </c>
      <c r="U28" s="106" t="s">
        <v>123</v>
      </c>
      <c r="V28" s="78" t="s">
        <v>65</v>
      </c>
      <c r="W28" s="27" t="s">
        <v>65</v>
      </c>
      <c r="X28" s="10" t="s">
        <v>81</v>
      </c>
      <c r="Y28" s="108"/>
    </row>
    <row r="29" spans="2:25" ht="47.25" x14ac:dyDescent="0.25">
      <c r="B29" s="146" t="s">
        <v>169</v>
      </c>
      <c r="C29" s="37" t="s">
        <v>304</v>
      </c>
      <c r="D29" s="32" t="s">
        <v>305</v>
      </c>
      <c r="E29" s="61" t="s">
        <v>69</v>
      </c>
      <c r="F29" s="36">
        <v>3438</v>
      </c>
      <c r="G29" s="57" t="s">
        <v>306</v>
      </c>
      <c r="H29" s="28" t="s">
        <v>101</v>
      </c>
      <c r="I29" s="144" t="s">
        <v>172</v>
      </c>
      <c r="J29" s="133" t="s">
        <v>168</v>
      </c>
      <c r="K29" s="83">
        <v>45796</v>
      </c>
      <c r="L29" s="21" t="s">
        <v>65</v>
      </c>
      <c r="M29" s="57" t="s">
        <v>65</v>
      </c>
      <c r="N29" s="58" t="s">
        <v>65</v>
      </c>
      <c r="O29" s="34" t="s">
        <v>190</v>
      </c>
      <c r="P29" s="20" t="s">
        <v>80</v>
      </c>
      <c r="Q29" s="89">
        <v>8</v>
      </c>
      <c r="R29" s="4" t="s">
        <v>190</v>
      </c>
      <c r="S29" s="35" t="s">
        <v>313</v>
      </c>
      <c r="T29" s="21" t="s">
        <v>57</v>
      </c>
      <c r="U29" s="106" t="s">
        <v>123</v>
      </c>
      <c r="V29" s="78" t="s">
        <v>65</v>
      </c>
      <c r="W29" s="27" t="s">
        <v>65</v>
      </c>
      <c r="X29" s="10" t="s">
        <v>81</v>
      </c>
      <c r="Y29" s="59"/>
    </row>
    <row r="30" spans="2:25" ht="47.25" x14ac:dyDescent="0.25">
      <c r="B30" s="146" t="s">
        <v>169</v>
      </c>
      <c r="C30" s="37" t="s">
        <v>304</v>
      </c>
      <c r="D30" s="32" t="s">
        <v>305</v>
      </c>
      <c r="E30" s="61" t="s">
        <v>69</v>
      </c>
      <c r="F30" s="36">
        <v>3438</v>
      </c>
      <c r="G30" s="57" t="s">
        <v>306</v>
      </c>
      <c r="H30" s="28" t="s">
        <v>101</v>
      </c>
      <c r="I30" s="144" t="s">
        <v>172</v>
      </c>
      <c r="J30" s="133" t="s">
        <v>168</v>
      </c>
      <c r="K30" s="83">
        <v>45796</v>
      </c>
      <c r="L30" s="21" t="s">
        <v>65</v>
      </c>
      <c r="M30" s="57" t="s">
        <v>65</v>
      </c>
      <c r="N30" s="58" t="s">
        <v>65</v>
      </c>
      <c r="O30" s="34" t="s">
        <v>191</v>
      </c>
      <c r="P30" s="20" t="s">
        <v>56</v>
      </c>
      <c r="Q30" s="89">
        <v>50</v>
      </c>
      <c r="R30" s="34" t="s">
        <v>191</v>
      </c>
      <c r="S30" s="35" t="s">
        <v>192</v>
      </c>
      <c r="T30" s="21" t="s">
        <v>57</v>
      </c>
      <c r="U30" s="23" t="s">
        <v>123</v>
      </c>
      <c r="V30" s="78" t="s">
        <v>65</v>
      </c>
      <c r="W30" s="27" t="s">
        <v>65</v>
      </c>
      <c r="X30" s="10" t="s">
        <v>81</v>
      </c>
      <c r="Y30" s="59"/>
    </row>
    <row r="31" spans="2:25" ht="60" x14ac:dyDescent="0.25">
      <c r="B31" s="146" t="s">
        <v>169</v>
      </c>
      <c r="C31" s="37" t="s">
        <v>304</v>
      </c>
      <c r="D31" s="32" t="s">
        <v>305</v>
      </c>
      <c r="E31" s="61" t="s">
        <v>69</v>
      </c>
      <c r="F31" s="36">
        <v>3438</v>
      </c>
      <c r="G31" s="57" t="s">
        <v>306</v>
      </c>
      <c r="H31" s="28" t="s">
        <v>101</v>
      </c>
      <c r="I31" s="144" t="s">
        <v>172</v>
      </c>
      <c r="J31" s="133" t="s">
        <v>168</v>
      </c>
      <c r="K31" s="83">
        <v>45796</v>
      </c>
      <c r="L31" s="21" t="s">
        <v>65</v>
      </c>
      <c r="M31" s="57" t="s">
        <v>65</v>
      </c>
      <c r="N31" s="58" t="s">
        <v>65</v>
      </c>
      <c r="O31" s="34" t="s">
        <v>314</v>
      </c>
      <c r="P31" s="20" t="s">
        <v>76</v>
      </c>
      <c r="Q31" s="89">
        <v>8</v>
      </c>
      <c r="R31" s="4" t="s">
        <v>314</v>
      </c>
      <c r="S31" s="35" t="s">
        <v>195</v>
      </c>
      <c r="T31" s="21" t="s">
        <v>65</v>
      </c>
      <c r="U31" s="23" t="s">
        <v>123</v>
      </c>
      <c r="V31" s="78" t="s">
        <v>57</v>
      </c>
      <c r="W31" s="27" t="s">
        <v>57</v>
      </c>
      <c r="X31" s="10" t="s">
        <v>72</v>
      </c>
      <c r="Y31" s="59"/>
    </row>
    <row r="32" spans="2:25" ht="48" thickBot="1" x14ac:dyDescent="0.3">
      <c r="B32" s="146" t="s">
        <v>169</v>
      </c>
      <c r="C32" s="37" t="s">
        <v>304</v>
      </c>
      <c r="D32" s="32" t="s">
        <v>305</v>
      </c>
      <c r="E32" s="61" t="s">
        <v>69</v>
      </c>
      <c r="F32" s="36">
        <v>3438</v>
      </c>
      <c r="G32" s="57" t="s">
        <v>306</v>
      </c>
      <c r="H32" s="28" t="s">
        <v>101</v>
      </c>
      <c r="I32" s="144" t="s">
        <v>172</v>
      </c>
      <c r="J32" s="133" t="s">
        <v>168</v>
      </c>
      <c r="K32" s="83">
        <v>45796</v>
      </c>
      <c r="L32" s="21" t="s">
        <v>65</v>
      </c>
      <c r="M32" s="57" t="s">
        <v>65</v>
      </c>
      <c r="N32" s="58" t="s">
        <v>65</v>
      </c>
      <c r="O32" s="34" t="s">
        <v>315</v>
      </c>
      <c r="P32" s="20" t="s">
        <v>76</v>
      </c>
      <c r="Q32" s="89">
        <v>8</v>
      </c>
      <c r="R32" s="4" t="s">
        <v>315</v>
      </c>
      <c r="S32" s="35" t="s">
        <v>197</v>
      </c>
      <c r="T32" s="21" t="s">
        <v>65</v>
      </c>
      <c r="U32" s="23" t="s">
        <v>123</v>
      </c>
      <c r="V32" s="78" t="s">
        <v>57</v>
      </c>
      <c r="W32" s="27" t="s">
        <v>57</v>
      </c>
      <c r="X32" s="10" t="s">
        <v>72</v>
      </c>
      <c r="Y32" s="59"/>
    </row>
    <row r="33" spans="2:25" ht="126" x14ac:dyDescent="0.25">
      <c r="B33" s="146" t="s">
        <v>169</v>
      </c>
      <c r="C33" s="37" t="s">
        <v>317</v>
      </c>
      <c r="D33" s="32" t="s">
        <v>318</v>
      </c>
      <c r="E33" s="61" t="s">
        <v>69</v>
      </c>
      <c r="F33" s="36">
        <v>1956</v>
      </c>
      <c r="G33" s="131" t="s">
        <v>316</v>
      </c>
      <c r="H33" s="28" t="s">
        <v>101</v>
      </c>
      <c r="I33" s="144" t="s">
        <v>172</v>
      </c>
      <c r="J33" s="133" t="s">
        <v>168</v>
      </c>
      <c r="K33" s="83">
        <v>45796</v>
      </c>
      <c r="L33" s="21" t="s">
        <v>65</v>
      </c>
      <c r="M33" s="57" t="s">
        <v>65</v>
      </c>
      <c r="N33" s="58" t="s">
        <v>65</v>
      </c>
      <c r="O33" s="34" t="s">
        <v>311</v>
      </c>
      <c r="P33" s="20" t="s">
        <v>56</v>
      </c>
      <c r="Q33" s="89">
        <v>30</v>
      </c>
      <c r="R33" s="4" t="s">
        <v>311</v>
      </c>
      <c r="S33" s="35" t="s">
        <v>312</v>
      </c>
      <c r="T33" s="21" t="s">
        <v>57</v>
      </c>
      <c r="U33" s="23" t="s">
        <v>123</v>
      </c>
      <c r="V33" s="78" t="s">
        <v>57</v>
      </c>
      <c r="W33" s="27" t="s">
        <v>57</v>
      </c>
      <c r="X33" s="10" t="s">
        <v>72</v>
      </c>
      <c r="Y33" s="59"/>
    </row>
    <row r="34" spans="2:25" ht="126" x14ac:dyDescent="0.25">
      <c r="B34" s="147" t="s">
        <v>169</v>
      </c>
      <c r="C34" s="12" t="s">
        <v>317</v>
      </c>
      <c r="D34" s="61" t="s">
        <v>318</v>
      </c>
      <c r="E34" s="61" t="s">
        <v>69</v>
      </c>
      <c r="F34" s="30">
        <v>1956</v>
      </c>
      <c r="G34" s="132" t="s">
        <v>316</v>
      </c>
      <c r="H34" s="28" t="s">
        <v>101</v>
      </c>
      <c r="I34" s="144" t="s">
        <v>172</v>
      </c>
      <c r="J34" s="133" t="s">
        <v>168</v>
      </c>
      <c r="K34" s="82">
        <v>45796</v>
      </c>
      <c r="L34" s="21" t="s">
        <v>65</v>
      </c>
      <c r="M34" s="13" t="s">
        <v>65</v>
      </c>
      <c r="N34" s="22" t="s">
        <v>65</v>
      </c>
      <c r="O34" s="91" t="s">
        <v>176</v>
      </c>
      <c r="P34" s="20" t="s">
        <v>76</v>
      </c>
      <c r="Q34" s="89">
        <v>8</v>
      </c>
      <c r="R34" s="11" t="s">
        <v>176</v>
      </c>
      <c r="S34" s="92" t="s">
        <v>321</v>
      </c>
      <c r="T34" s="21" t="s">
        <v>57</v>
      </c>
      <c r="U34" s="23" t="s">
        <v>123</v>
      </c>
      <c r="V34" s="78" t="s">
        <v>57</v>
      </c>
      <c r="W34" s="27" t="s">
        <v>57</v>
      </c>
      <c r="X34" s="10" t="s">
        <v>72</v>
      </c>
      <c r="Y34" s="65"/>
    </row>
    <row r="35" spans="2:25" ht="180" x14ac:dyDescent="0.25">
      <c r="B35" s="147" t="s">
        <v>169</v>
      </c>
      <c r="C35" s="12" t="s">
        <v>317</v>
      </c>
      <c r="D35" s="21" t="s">
        <v>318</v>
      </c>
      <c r="E35" s="21" t="s">
        <v>69</v>
      </c>
      <c r="F35" s="30">
        <v>1956</v>
      </c>
      <c r="G35" s="132" t="s">
        <v>316</v>
      </c>
      <c r="H35" s="28" t="s">
        <v>101</v>
      </c>
      <c r="I35" s="144" t="s">
        <v>172</v>
      </c>
      <c r="J35" s="134" t="s">
        <v>168</v>
      </c>
      <c r="K35" s="82">
        <v>45796</v>
      </c>
      <c r="L35" s="21" t="s">
        <v>65</v>
      </c>
      <c r="M35" s="13" t="s">
        <v>65</v>
      </c>
      <c r="N35" s="22" t="s">
        <v>65</v>
      </c>
      <c r="O35" s="91" t="s">
        <v>173</v>
      </c>
      <c r="P35" s="20" t="s">
        <v>56</v>
      </c>
      <c r="Q35" s="89">
        <v>11</v>
      </c>
      <c r="R35" s="11" t="s">
        <v>173</v>
      </c>
      <c r="S35" s="92" t="s">
        <v>310</v>
      </c>
      <c r="T35" s="21" t="s">
        <v>57</v>
      </c>
      <c r="U35" s="23" t="s">
        <v>123</v>
      </c>
      <c r="V35" s="78" t="s">
        <v>57</v>
      </c>
      <c r="W35" s="27" t="s">
        <v>57</v>
      </c>
      <c r="X35" s="10" t="s">
        <v>72</v>
      </c>
      <c r="Y35" s="65"/>
    </row>
    <row r="36" spans="2:25" ht="126" x14ac:dyDescent="0.25">
      <c r="B36" s="147" t="s">
        <v>169</v>
      </c>
      <c r="C36" s="12" t="s">
        <v>317</v>
      </c>
      <c r="D36" s="21" t="s">
        <v>318</v>
      </c>
      <c r="E36" s="21" t="s">
        <v>69</v>
      </c>
      <c r="F36" s="30">
        <v>1956</v>
      </c>
      <c r="G36" s="132" t="s">
        <v>316</v>
      </c>
      <c r="H36" s="28" t="s">
        <v>101</v>
      </c>
      <c r="I36" s="144" t="s">
        <v>172</v>
      </c>
      <c r="J36" s="134" t="s">
        <v>168</v>
      </c>
      <c r="K36" s="82">
        <v>45796</v>
      </c>
      <c r="L36" s="21" t="s">
        <v>65</v>
      </c>
      <c r="M36" s="13" t="s">
        <v>65</v>
      </c>
      <c r="N36" s="22" t="s">
        <v>65</v>
      </c>
      <c r="O36" s="91" t="s">
        <v>309</v>
      </c>
      <c r="P36" s="20" t="s">
        <v>56</v>
      </c>
      <c r="Q36" s="89">
        <v>500</v>
      </c>
      <c r="R36" s="11" t="s">
        <v>309</v>
      </c>
      <c r="S36" s="92" t="s">
        <v>322</v>
      </c>
      <c r="T36" s="21" t="s">
        <v>57</v>
      </c>
      <c r="U36" s="23" t="s">
        <v>123</v>
      </c>
      <c r="V36" s="78" t="s">
        <v>65</v>
      </c>
      <c r="W36" s="27" t="s">
        <v>65</v>
      </c>
      <c r="X36" s="10" t="s">
        <v>323</v>
      </c>
      <c r="Y36" s="65"/>
    </row>
    <row r="37" spans="2:25" ht="126" x14ac:dyDescent="0.25">
      <c r="B37" s="147" t="s">
        <v>169</v>
      </c>
      <c r="C37" s="12" t="s">
        <v>317</v>
      </c>
      <c r="D37" s="21" t="s">
        <v>318</v>
      </c>
      <c r="E37" s="21" t="s">
        <v>69</v>
      </c>
      <c r="F37" s="30">
        <v>1956</v>
      </c>
      <c r="G37" s="132" t="s">
        <v>316</v>
      </c>
      <c r="H37" s="28" t="s">
        <v>101</v>
      </c>
      <c r="I37" s="144" t="s">
        <v>172</v>
      </c>
      <c r="J37" s="134" t="s">
        <v>168</v>
      </c>
      <c r="K37" s="82">
        <v>45796</v>
      </c>
      <c r="L37" s="21" t="s">
        <v>65</v>
      </c>
      <c r="M37" s="13" t="s">
        <v>65</v>
      </c>
      <c r="N37" s="22" t="s">
        <v>65</v>
      </c>
      <c r="O37" s="91" t="s">
        <v>187</v>
      </c>
      <c r="P37" s="20" t="s">
        <v>80</v>
      </c>
      <c r="Q37" s="89">
        <v>8</v>
      </c>
      <c r="R37" s="11" t="s">
        <v>187</v>
      </c>
      <c r="S37" s="92" t="s">
        <v>188</v>
      </c>
      <c r="T37" s="21" t="s">
        <v>57</v>
      </c>
      <c r="U37" s="23" t="s">
        <v>123</v>
      </c>
      <c r="V37" s="78" t="s">
        <v>65</v>
      </c>
      <c r="W37" s="27" t="s">
        <v>65</v>
      </c>
      <c r="X37" s="10" t="s">
        <v>323</v>
      </c>
      <c r="Y37" s="197" t="s">
        <v>325</v>
      </c>
    </row>
    <row r="38" spans="2:25" ht="126" x14ac:dyDescent="0.25">
      <c r="B38" s="147" t="s">
        <v>169</v>
      </c>
      <c r="C38" s="12" t="s">
        <v>317</v>
      </c>
      <c r="D38" s="21" t="s">
        <v>318</v>
      </c>
      <c r="E38" s="21" t="s">
        <v>69</v>
      </c>
      <c r="F38" s="30">
        <v>1956</v>
      </c>
      <c r="G38" s="132" t="s">
        <v>316</v>
      </c>
      <c r="H38" s="28" t="s">
        <v>101</v>
      </c>
      <c r="I38" s="144" t="s">
        <v>172</v>
      </c>
      <c r="J38" s="134" t="s">
        <v>168</v>
      </c>
      <c r="K38" s="82">
        <v>45796</v>
      </c>
      <c r="L38" s="21" t="s">
        <v>65</v>
      </c>
      <c r="M38" s="13" t="s">
        <v>65</v>
      </c>
      <c r="N38" s="22" t="s">
        <v>65</v>
      </c>
      <c r="O38" s="91" t="s">
        <v>190</v>
      </c>
      <c r="P38" s="20" t="s">
        <v>80</v>
      </c>
      <c r="Q38" s="89">
        <v>8</v>
      </c>
      <c r="R38" s="11" t="s">
        <v>190</v>
      </c>
      <c r="S38" s="92" t="s">
        <v>313</v>
      </c>
      <c r="T38" s="21" t="s">
        <v>57</v>
      </c>
      <c r="U38" s="23" t="s">
        <v>123</v>
      </c>
      <c r="V38" s="78" t="s">
        <v>65</v>
      </c>
      <c r="W38" s="27" t="s">
        <v>65</v>
      </c>
      <c r="X38" s="10" t="s">
        <v>323</v>
      </c>
      <c r="Y38" s="197" t="s">
        <v>325</v>
      </c>
    </row>
    <row r="39" spans="2:25" ht="126" x14ac:dyDescent="0.25">
      <c r="B39" s="147" t="s">
        <v>169</v>
      </c>
      <c r="C39" s="12" t="s">
        <v>317</v>
      </c>
      <c r="D39" s="21" t="s">
        <v>318</v>
      </c>
      <c r="E39" s="21" t="s">
        <v>69</v>
      </c>
      <c r="F39" s="30">
        <v>1956</v>
      </c>
      <c r="G39" s="132" t="s">
        <v>316</v>
      </c>
      <c r="H39" s="28" t="s">
        <v>101</v>
      </c>
      <c r="I39" s="144" t="s">
        <v>172</v>
      </c>
      <c r="J39" s="134" t="s">
        <v>168</v>
      </c>
      <c r="K39" s="82">
        <v>45796</v>
      </c>
      <c r="L39" s="21" t="s">
        <v>65</v>
      </c>
      <c r="M39" s="13" t="s">
        <v>65</v>
      </c>
      <c r="N39" s="22" t="s">
        <v>65</v>
      </c>
      <c r="O39" s="91" t="s">
        <v>191</v>
      </c>
      <c r="P39" s="20" t="s">
        <v>56</v>
      </c>
      <c r="Q39" s="89">
        <v>3</v>
      </c>
      <c r="R39" s="11" t="s">
        <v>191</v>
      </c>
      <c r="S39" s="92" t="s">
        <v>192</v>
      </c>
      <c r="T39" s="21" t="s">
        <v>57</v>
      </c>
      <c r="U39" s="23" t="s">
        <v>123</v>
      </c>
      <c r="V39" s="78" t="s">
        <v>65</v>
      </c>
      <c r="W39" s="27" t="s">
        <v>65</v>
      </c>
      <c r="X39" s="10" t="s">
        <v>323</v>
      </c>
      <c r="Y39" s="65"/>
    </row>
    <row r="40" spans="2:25" ht="126" x14ac:dyDescent="0.25">
      <c r="B40" s="147" t="s">
        <v>169</v>
      </c>
      <c r="C40" s="12" t="s">
        <v>317</v>
      </c>
      <c r="D40" s="21" t="s">
        <v>318</v>
      </c>
      <c r="E40" s="21" t="s">
        <v>69</v>
      </c>
      <c r="F40" s="30">
        <v>1956</v>
      </c>
      <c r="G40" s="132" t="s">
        <v>316</v>
      </c>
      <c r="H40" s="28" t="s">
        <v>101</v>
      </c>
      <c r="I40" s="144" t="s">
        <v>172</v>
      </c>
      <c r="J40" s="134" t="s">
        <v>168</v>
      </c>
      <c r="K40" s="82">
        <v>45796</v>
      </c>
      <c r="L40" s="21" t="s">
        <v>65</v>
      </c>
      <c r="M40" s="13" t="s">
        <v>65</v>
      </c>
      <c r="N40" s="22" t="s">
        <v>65</v>
      </c>
      <c r="O40" s="91" t="s">
        <v>314</v>
      </c>
      <c r="P40" s="20" t="s">
        <v>76</v>
      </c>
      <c r="Q40" s="89">
        <v>8</v>
      </c>
      <c r="R40" s="11" t="s">
        <v>314</v>
      </c>
      <c r="S40" s="92" t="s">
        <v>195</v>
      </c>
      <c r="T40" s="21" t="s">
        <v>65</v>
      </c>
      <c r="U40" s="23" t="s">
        <v>123</v>
      </c>
      <c r="V40" s="78" t="s">
        <v>57</v>
      </c>
      <c r="W40" s="27" t="s">
        <v>57</v>
      </c>
      <c r="X40" s="10" t="s">
        <v>72</v>
      </c>
      <c r="Y40" s="65"/>
    </row>
    <row r="41" spans="2:25" ht="126" x14ac:dyDescent="0.25">
      <c r="B41" s="147" t="s">
        <v>169</v>
      </c>
      <c r="C41" s="12" t="s">
        <v>317</v>
      </c>
      <c r="D41" s="21" t="s">
        <v>318</v>
      </c>
      <c r="E41" s="21" t="s">
        <v>69</v>
      </c>
      <c r="F41" s="30">
        <v>1956</v>
      </c>
      <c r="G41" s="132" t="s">
        <v>316</v>
      </c>
      <c r="H41" s="28" t="s">
        <v>101</v>
      </c>
      <c r="I41" s="144" t="s">
        <v>172</v>
      </c>
      <c r="J41" s="134" t="s">
        <v>168</v>
      </c>
      <c r="K41" s="82">
        <v>45796</v>
      </c>
      <c r="L41" s="21" t="s">
        <v>65</v>
      </c>
      <c r="M41" s="13" t="s">
        <v>65</v>
      </c>
      <c r="N41" s="22" t="s">
        <v>65</v>
      </c>
      <c r="O41" s="91" t="s">
        <v>315</v>
      </c>
      <c r="P41" s="20" t="s">
        <v>76</v>
      </c>
      <c r="Q41" s="89">
        <v>8</v>
      </c>
      <c r="R41" s="11" t="s">
        <v>315</v>
      </c>
      <c r="S41" s="92" t="s">
        <v>197</v>
      </c>
      <c r="T41" s="21" t="s">
        <v>65</v>
      </c>
      <c r="U41" s="23" t="s">
        <v>123</v>
      </c>
      <c r="V41" s="78" t="s">
        <v>57</v>
      </c>
      <c r="W41" s="27" t="s">
        <v>57</v>
      </c>
      <c r="X41" s="10" t="s">
        <v>72</v>
      </c>
      <c r="Y41" s="65"/>
    </row>
    <row r="42" spans="2:25" ht="189" x14ac:dyDescent="0.25">
      <c r="B42" s="147" t="s">
        <v>169</v>
      </c>
      <c r="C42" s="12" t="s">
        <v>333</v>
      </c>
      <c r="D42" s="21" t="s">
        <v>334</v>
      </c>
      <c r="E42" s="21" t="s">
        <v>69</v>
      </c>
      <c r="F42" s="30">
        <v>992</v>
      </c>
      <c r="G42" s="56" t="s">
        <v>335</v>
      </c>
      <c r="H42" s="28" t="s">
        <v>101</v>
      </c>
      <c r="I42" s="144" t="s">
        <v>172</v>
      </c>
      <c r="J42" s="134" t="s">
        <v>168</v>
      </c>
      <c r="K42" s="82">
        <v>45797</v>
      </c>
      <c r="L42" s="21" t="s">
        <v>65</v>
      </c>
      <c r="M42" s="13" t="s">
        <v>65</v>
      </c>
      <c r="N42" s="22" t="s">
        <v>65</v>
      </c>
      <c r="O42" s="91" t="s">
        <v>311</v>
      </c>
      <c r="P42" s="20" t="s">
        <v>319</v>
      </c>
      <c r="Q42" s="89">
        <v>30</v>
      </c>
      <c r="R42" s="11" t="s">
        <v>311</v>
      </c>
      <c r="S42" s="92" t="s">
        <v>312</v>
      </c>
      <c r="T42" s="21" t="s">
        <v>57</v>
      </c>
      <c r="U42" s="23" t="s">
        <v>123</v>
      </c>
      <c r="V42" s="78" t="s">
        <v>57</v>
      </c>
      <c r="W42" s="27" t="s">
        <v>57</v>
      </c>
      <c r="X42" s="10" t="s">
        <v>72</v>
      </c>
      <c r="Y42" s="65"/>
    </row>
    <row r="43" spans="2:25" ht="189" x14ac:dyDescent="0.25">
      <c r="B43" s="147" t="s">
        <v>169</v>
      </c>
      <c r="C43" s="12" t="s">
        <v>333</v>
      </c>
      <c r="D43" s="21" t="s">
        <v>334</v>
      </c>
      <c r="E43" s="21" t="s">
        <v>69</v>
      </c>
      <c r="F43" s="30">
        <v>992</v>
      </c>
      <c r="G43" s="56" t="s">
        <v>335</v>
      </c>
      <c r="H43" s="28" t="s">
        <v>101</v>
      </c>
      <c r="I43" s="144" t="s">
        <v>172</v>
      </c>
      <c r="J43" s="134" t="s">
        <v>168</v>
      </c>
      <c r="K43" s="82">
        <v>45798</v>
      </c>
      <c r="L43" s="21" t="s">
        <v>65</v>
      </c>
      <c r="M43" s="13" t="s">
        <v>65</v>
      </c>
      <c r="N43" s="22" t="s">
        <v>65</v>
      </c>
      <c r="O43" s="91" t="s">
        <v>330</v>
      </c>
      <c r="P43" s="20" t="s">
        <v>319</v>
      </c>
      <c r="Q43" s="89">
        <v>1</v>
      </c>
      <c r="R43" s="11" t="s">
        <v>330</v>
      </c>
      <c r="S43" s="92" t="s">
        <v>327</v>
      </c>
      <c r="T43" s="21" t="s">
        <v>57</v>
      </c>
      <c r="U43" s="23" t="s">
        <v>123</v>
      </c>
      <c r="V43" s="78" t="s">
        <v>57</v>
      </c>
      <c r="W43" s="27" t="s">
        <v>57</v>
      </c>
      <c r="X43" s="10" t="s">
        <v>72</v>
      </c>
      <c r="Y43" s="65"/>
    </row>
    <row r="44" spans="2:25" ht="189" x14ac:dyDescent="0.25">
      <c r="B44" s="147" t="s">
        <v>169</v>
      </c>
      <c r="C44" s="12" t="s">
        <v>333</v>
      </c>
      <c r="D44" s="21" t="s">
        <v>334</v>
      </c>
      <c r="E44" s="21" t="s">
        <v>69</v>
      </c>
      <c r="F44" s="30">
        <v>992</v>
      </c>
      <c r="G44" s="56" t="s">
        <v>335</v>
      </c>
      <c r="H44" s="28" t="s">
        <v>101</v>
      </c>
      <c r="I44" s="144" t="s">
        <v>172</v>
      </c>
      <c r="J44" s="134" t="s">
        <v>168</v>
      </c>
      <c r="K44" s="82">
        <v>45799</v>
      </c>
      <c r="L44" s="21" t="s">
        <v>65</v>
      </c>
      <c r="M44" s="13" t="s">
        <v>65</v>
      </c>
      <c r="N44" s="22" t="s">
        <v>65</v>
      </c>
      <c r="O44" s="91" t="s">
        <v>173</v>
      </c>
      <c r="P44" s="20" t="s">
        <v>319</v>
      </c>
      <c r="Q44" s="89">
        <v>11</v>
      </c>
      <c r="R44" s="11" t="s">
        <v>173</v>
      </c>
      <c r="S44" s="92" t="s">
        <v>310</v>
      </c>
      <c r="T44" s="21" t="s">
        <v>57</v>
      </c>
      <c r="U44" s="23" t="s">
        <v>123</v>
      </c>
      <c r="V44" s="78" t="s">
        <v>57</v>
      </c>
      <c r="W44" s="27" t="s">
        <v>57</v>
      </c>
      <c r="X44" s="10" t="s">
        <v>72</v>
      </c>
      <c r="Y44" s="65"/>
    </row>
    <row r="45" spans="2:25" ht="189" x14ac:dyDescent="0.25">
      <c r="B45" s="147" t="s">
        <v>169</v>
      </c>
      <c r="C45" s="12" t="s">
        <v>333</v>
      </c>
      <c r="D45" s="21" t="s">
        <v>334</v>
      </c>
      <c r="E45" s="21" t="s">
        <v>69</v>
      </c>
      <c r="F45" s="30">
        <v>992</v>
      </c>
      <c r="G45" s="56" t="s">
        <v>335</v>
      </c>
      <c r="H45" s="28" t="s">
        <v>101</v>
      </c>
      <c r="I45" s="144" t="s">
        <v>172</v>
      </c>
      <c r="J45" s="134" t="s">
        <v>168</v>
      </c>
      <c r="K45" s="82">
        <v>45800</v>
      </c>
      <c r="L45" s="21" t="s">
        <v>65</v>
      </c>
      <c r="M45" s="13" t="s">
        <v>65</v>
      </c>
      <c r="N45" s="22" t="s">
        <v>65</v>
      </c>
      <c r="O45" s="91" t="s">
        <v>176</v>
      </c>
      <c r="P45" s="20" t="s">
        <v>320</v>
      </c>
      <c r="Q45" s="89">
        <v>8</v>
      </c>
      <c r="R45" s="11" t="s">
        <v>176</v>
      </c>
      <c r="S45" s="92" t="s">
        <v>321</v>
      </c>
      <c r="T45" s="21" t="s">
        <v>57</v>
      </c>
      <c r="U45" s="23" t="s">
        <v>123</v>
      </c>
      <c r="V45" s="78" t="s">
        <v>57</v>
      </c>
      <c r="W45" s="27" t="s">
        <v>57</v>
      </c>
      <c r="X45" s="10" t="s">
        <v>72</v>
      </c>
      <c r="Y45" s="65"/>
    </row>
    <row r="46" spans="2:25" ht="189" x14ac:dyDescent="0.25">
      <c r="B46" s="147" t="s">
        <v>169</v>
      </c>
      <c r="C46" s="12" t="s">
        <v>333</v>
      </c>
      <c r="D46" s="21" t="s">
        <v>334</v>
      </c>
      <c r="E46" s="21" t="s">
        <v>69</v>
      </c>
      <c r="F46" s="30">
        <v>992</v>
      </c>
      <c r="G46" s="56" t="s">
        <v>335</v>
      </c>
      <c r="H46" s="28" t="s">
        <v>101</v>
      </c>
      <c r="I46" s="144" t="s">
        <v>172</v>
      </c>
      <c r="J46" s="134" t="s">
        <v>168</v>
      </c>
      <c r="K46" s="82">
        <v>45801</v>
      </c>
      <c r="L46" s="21" t="s">
        <v>65</v>
      </c>
      <c r="M46" s="13" t="s">
        <v>65</v>
      </c>
      <c r="N46" s="22" t="s">
        <v>65</v>
      </c>
      <c r="O46" s="91" t="s">
        <v>309</v>
      </c>
      <c r="P46" s="20" t="s">
        <v>319</v>
      </c>
      <c r="Q46" s="89">
        <v>500</v>
      </c>
      <c r="R46" s="11" t="s">
        <v>309</v>
      </c>
      <c r="S46" s="92" t="s">
        <v>322</v>
      </c>
      <c r="T46" s="21" t="s">
        <v>57</v>
      </c>
      <c r="U46" s="23" t="s">
        <v>123</v>
      </c>
      <c r="V46" s="78" t="s">
        <v>65</v>
      </c>
      <c r="W46" s="27" t="s">
        <v>65</v>
      </c>
      <c r="X46" s="10" t="s">
        <v>323</v>
      </c>
      <c r="Y46" s="65"/>
    </row>
    <row r="47" spans="2:25" ht="189" x14ac:dyDescent="0.25">
      <c r="B47" s="147" t="s">
        <v>169</v>
      </c>
      <c r="C47" s="12" t="s">
        <v>333</v>
      </c>
      <c r="D47" s="21" t="s">
        <v>334</v>
      </c>
      <c r="E47" s="21" t="s">
        <v>69</v>
      </c>
      <c r="F47" s="30">
        <v>992</v>
      </c>
      <c r="G47" s="56" t="s">
        <v>335</v>
      </c>
      <c r="H47" s="28" t="s">
        <v>101</v>
      </c>
      <c r="I47" s="144" t="s">
        <v>172</v>
      </c>
      <c r="J47" s="134" t="s">
        <v>168</v>
      </c>
      <c r="K47" s="82">
        <v>45802</v>
      </c>
      <c r="L47" s="21" t="s">
        <v>65</v>
      </c>
      <c r="M47" s="13" t="s">
        <v>65</v>
      </c>
      <c r="N47" s="22" t="s">
        <v>65</v>
      </c>
      <c r="O47" s="91" t="s">
        <v>301</v>
      </c>
      <c r="P47" s="20" t="s">
        <v>319</v>
      </c>
      <c r="Q47" s="89">
        <v>30</v>
      </c>
      <c r="R47" s="11" t="s">
        <v>301</v>
      </c>
      <c r="S47" s="92" t="s">
        <v>183</v>
      </c>
      <c r="T47" s="21" t="s">
        <v>57</v>
      </c>
      <c r="U47" s="23" t="s">
        <v>123</v>
      </c>
      <c r="V47" s="78" t="s">
        <v>57</v>
      </c>
      <c r="W47" s="27" t="s">
        <v>57</v>
      </c>
      <c r="X47" s="10" t="s">
        <v>72</v>
      </c>
      <c r="Y47" s="65"/>
    </row>
    <row r="48" spans="2:25" ht="189" x14ac:dyDescent="0.25">
      <c r="B48" s="147" t="s">
        <v>169</v>
      </c>
      <c r="C48" s="12" t="s">
        <v>333</v>
      </c>
      <c r="D48" s="21" t="s">
        <v>334</v>
      </c>
      <c r="E48" s="21" t="s">
        <v>69</v>
      </c>
      <c r="F48" s="30">
        <v>992</v>
      </c>
      <c r="G48" s="56" t="s">
        <v>335</v>
      </c>
      <c r="H48" s="28" t="s">
        <v>101</v>
      </c>
      <c r="I48" s="144" t="s">
        <v>172</v>
      </c>
      <c r="J48" s="134" t="s">
        <v>168</v>
      </c>
      <c r="K48" s="82">
        <v>45803</v>
      </c>
      <c r="L48" s="21" t="s">
        <v>65</v>
      </c>
      <c r="M48" s="13" t="s">
        <v>65</v>
      </c>
      <c r="N48" s="22" t="s">
        <v>65</v>
      </c>
      <c r="O48" s="91" t="s">
        <v>331</v>
      </c>
      <c r="P48" s="20" t="s">
        <v>320</v>
      </c>
      <c r="Q48" s="89">
        <v>38</v>
      </c>
      <c r="R48" s="11" t="s">
        <v>331</v>
      </c>
      <c r="S48" s="92" t="s">
        <v>328</v>
      </c>
      <c r="T48" s="21" t="s">
        <v>57</v>
      </c>
      <c r="U48" s="23" t="s">
        <v>123</v>
      </c>
      <c r="V48" s="78" t="s">
        <v>57</v>
      </c>
      <c r="W48" s="27" t="s">
        <v>57</v>
      </c>
      <c r="X48" s="10" t="s">
        <v>72</v>
      </c>
      <c r="Y48" s="65"/>
    </row>
    <row r="49" spans="2:25" ht="189" x14ac:dyDescent="0.25">
      <c r="B49" s="147" t="s">
        <v>169</v>
      </c>
      <c r="C49" s="12" t="s">
        <v>333</v>
      </c>
      <c r="D49" s="21" t="s">
        <v>334</v>
      </c>
      <c r="E49" s="21" t="s">
        <v>69</v>
      </c>
      <c r="F49" s="30">
        <v>992</v>
      </c>
      <c r="G49" s="56" t="s">
        <v>335</v>
      </c>
      <c r="H49" s="28" t="s">
        <v>101</v>
      </c>
      <c r="I49" s="144" t="s">
        <v>172</v>
      </c>
      <c r="J49" s="134" t="s">
        <v>168</v>
      </c>
      <c r="K49" s="82">
        <v>45804</v>
      </c>
      <c r="L49" s="21" t="s">
        <v>65</v>
      </c>
      <c r="M49" s="13" t="s">
        <v>65</v>
      </c>
      <c r="N49" s="22" t="s">
        <v>65</v>
      </c>
      <c r="O49" s="91" t="s">
        <v>332</v>
      </c>
      <c r="P49" s="20" t="s">
        <v>320</v>
      </c>
      <c r="Q49" s="89">
        <v>38</v>
      </c>
      <c r="R49" s="11" t="s">
        <v>332</v>
      </c>
      <c r="S49" s="92" t="s">
        <v>329</v>
      </c>
      <c r="T49" s="21" t="s">
        <v>57</v>
      </c>
      <c r="U49" s="23" t="s">
        <v>123</v>
      </c>
      <c r="V49" s="78" t="s">
        <v>57</v>
      </c>
      <c r="W49" s="27" t="s">
        <v>57</v>
      </c>
      <c r="X49" s="10" t="s">
        <v>72</v>
      </c>
      <c r="Y49" s="65"/>
    </row>
    <row r="50" spans="2:25" ht="189" x14ac:dyDescent="0.25">
      <c r="B50" s="147" t="s">
        <v>169</v>
      </c>
      <c r="C50" s="12" t="s">
        <v>333</v>
      </c>
      <c r="D50" s="21" t="s">
        <v>334</v>
      </c>
      <c r="E50" s="21" t="s">
        <v>69</v>
      </c>
      <c r="F50" s="30">
        <v>992</v>
      </c>
      <c r="G50" s="56" t="s">
        <v>335</v>
      </c>
      <c r="H50" s="28" t="s">
        <v>101</v>
      </c>
      <c r="I50" s="144" t="s">
        <v>172</v>
      </c>
      <c r="J50" s="134" t="s">
        <v>168</v>
      </c>
      <c r="K50" s="82">
        <v>45805</v>
      </c>
      <c r="L50" s="21" t="s">
        <v>65</v>
      </c>
      <c r="M50" s="13" t="s">
        <v>65</v>
      </c>
      <c r="N50" s="22" t="s">
        <v>65</v>
      </c>
      <c r="O50" s="91" t="s">
        <v>187</v>
      </c>
      <c r="P50" s="20" t="s">
        <v>324</v>
      </c>
      <c r="Q50" s="89">
        <v>8</v>
      </c>
      <c r="R50" s="11" t="s">
        <v>187</v>
      </c>
      <c r="S50" s="92" t="s">
        <v>188</v>
      </c>
      <c r="T50" s="21" t="s">
        <v>57</v>
      </c>
      <c r="U50" s="23" t="s">
        <v>123</v>
      </c>
      <c r="V50" s="78" t="s">
        <v>65</v>
      </c>
      <c r="W50" s="27" t="s">
        <v>65</v>
      </c>
      <c r="X50" s="10" t="s">
        <v>323</v>
      </c>
      <c r="Y50" s="198" t="s">
        <v>325</v>
      </c>
    </row>
    <row r="51" spans="2:25" ht="189" x14ac:dyDescent="0.25">
      <c r="B51" s="147" t="s">
        <v>169</v>
      </c>
      <c r="C51" s="12" t="s">
        <v>333</v>
      </c>
      <c r="D51" s="21" t="s">
        <v>334</v>
      </c>
      <c r="E51" s="21" t="s">
        <v>69</v>
      </c>
      <c r="F51" s="30">
        <v>992</v>
      </c>
      <c r="G51" s="56" t="s">
        <v>335</v>
      </c>
      <c r="H51" s="28" t="s">
        <v>101</v>
      </c>
      <c r="I51" s="144" t="s">
        <v>172</v>
      </c>
      <c r="J51" s="134" t="s">
        <v>168</v>
      </c>
      <c r="K51" s="82">
        <v>45806</v>
      </c>
      <c r="L51" s="21" t="s">
        <v>65</v>
      </c>
      <c r="M51" s="13" t="s">
        <v>65</v>
      </c>
      <c r="N51" s="22" t="s">
        <v>65</v>
      </c>
      <c r="O51" s="91" t="s">
        <v>190</v>
      </c>
      <c r="P51" s="11" t="s">
        <v>324</v>
      </c>
      <c r="Q51" s="89">
        <v>8</v>
      </c>
      <c r="R51" s="11" t="s">
        <v>190</v>
      </c>
      <c r="S51" s="92" t="s">
        <v>313</v>
      </c>
      <c r="T51" s="10" t="s">
        <v>57</v>
      </c>
      <c r="U51" s="23" t="s">
        <v>123</v>
      </c>
      <c r="V51" s="78" t="s">
        <v>65</v>
      </c>
      <c r="W51" s="27" t="s">
        <v>65</v>
      </c>
      <c r="X51" s="10" t="s">
        <v>323</v>
      </c>
      <c r="Y51" s="198" t="s">
        <v>326</v>
      </c>
    </row>
    <row r="52" spans="2:25" ht="189" x14ac:dyDescent="0.25">
      <c r="B52" s="147" t="s">
        <v>169</v>
      </c>
      <c r="C52" s="12" t="s">
        <v>333</v>
      </c>
      <c r="D52" s="21" t="s">
        <v>334</v>
      </c>
      <c r="E52" s="21" t="s">
        <v>69</v>
      </c>
      <c r="F52" s="30">
        <v>992</v>
      </c>
      <c r="G52" s="56" t="s">
        <v>335</v>
      </c>
      <c r="H52" s="28" t="s">
        <v>101</v>
      </c>
      <c r="I52" s="144" t="s">
        <v>172</v>
      </c>
      <c r="J52" s="134" t="s">
        <v>168</v>
      </c>
      <c r="K52" s="82">
        <v>45807</v>
      </c>
      <c r="L52" s="21" t="s">
        <v>65</v>
      </c>
      <c r="M52" s="13" t="s">
        <v>65</v>
      </c>
      <c r="N52" s="22" t="s">
        <v>65</v>
      </c>
      <c r="O52" s="91" t="s">
        <v>191</v>
      </c>
      <c r="P52" s="20" t="s">
        <v>319</v>
      </c>
      <c r="Q52" s="89">
        <v>3</v>
      </c>
      <c r="R52" s="11" t="s">
        <v>191</v>
      </c>
      <c r="S52" s="92" t="s">
        <v>192</v>
      </c>
      <c r="T52" s="21" t="s">
        <v>57</v>
      </c>
      <c r="U52" s="23" t="s">
        <v>123</v>
      </c>
      <c r="V52" s="78" t="s">
        <v>65</v>
      </c>
      <c r="W52" s="27" t="s">
        <v>65</v>
      </c>
      <c r="X52" s="10" t="s">
        <v>323</v>
      </c>
      <c r="Y52" s="65"/>
    </row>
    <row r="53" spans="2:25" ht="189" x14ac:dyDescent="0.25">
      <c r="B53" s="147" t="s">
        <v>169</v>
      </c>
      <c r="C53" s="12" t="s">
        <v>333</v>
      </c>
      <c r="D53" s="21" t="s">
        <v>334</v>
      </c>
      <c r="E53" s="21" t="s">
        <v>69</v>
      </c>
      <c r="F53" s="30">
        <v>992</v>
      </c>
      <c r="G53" s="56" t="s">
        <v>335</v>
      </c>
      <c r="H53" s="28" t="s">
        <v>101</v>
      </c>
      <c r="I53" s="144" t="s">
        <v>172</v>
      </c>
      <c r="J53" s="134" t="s">
        <v>168</v>
      </c>
      <c r="K53" s="82">
        <v>45808</v>
      </c>
      <c r="L53" s="21" t="s">
        <v>65</v>
      </c>
      <c r="M53" s="13" t="s">
        <v>65</v>
      </c>
      <c r="N53" s="22" t="s">
        <v>65</v>
      </c>
      <c r="O53" s="93" t="s">
        <v>314</v>
      </c>
      <c r="P53" s="72" t="s">
        <v>320</v>
      </c>
      <c r="Q53" s="94">
        <v>8</v>
      </c>
      <c r="R53" s="72" t="s">
        <v>314</v>
      </c>
      <c r="S53" s="95" t="s">
        <v>195</v>
      </c>
      <c r="T53" s="61" t="s">
        <v>65</v>
      </c>
      <c r="U53" s="73" t="s">
        <v>123</v>
      </c>
      <c r="V53" s="79" t="s">
        <v>57</v>
      </c>
      <c r="W53" s="80" t="s">
        <v>57</v>
      </c>
      <c r="X53" s="61" t="s">
        <v>72</v>
      </c>
      <c r="Y53" s="74"/>
    </row>
    <row r="54" spans="2:25" ht="189.75" thickBot="1" x14ac:dyDescent="0.3">
      <c r="B54" s="149" t="s">
        <v>169</v>
      </c>
      <c r="C54" s="150" t="s">
        <v>333</v>
      </c>
      <c r="D54" s="151" t="s">
        <v>334</v>
      </c>
      <c r="E54" s="151" t="s">
        <v>69</v>
      </c>
      <c r="F54" s="152">
        <v>992</v>
      </c>
      <c r="G54" s="153" t="s">
        <v>335</v>
      </c>
      <c r="H54" s="154" t="s">
        <v>101</v>
      </c>
      <c r="I54" s="155" t="s">
        <v>172</v>
      </c>
      <c r="J54" s="134" t="s">
        <v>168</v>
      </c>
      <c r="K54" s="82">
        <v>45809</v>
      </c>
      <c r="L54" s="21" t="s">
        <v>65</v>
      </c>
      <c r="M54" s="13" t="s">
        <v>65</v>
      </c>
      <c r="N54" s="22" t="s">
        <v>65</v>
      </c>
      <c r="O54" s="125" t="s">
        <v>315</v>
      </c>
      <c r="P54" s="20" t="s">
        <v>320</v>
      </c>
      <c r="Q54" s="126">
        <v>8</v>
      </c>
      <c r="R54" s="11" t="s">
        <v>315</v>
      </c>
      <c r="S54" s="140" t="s">
        <v>197</v>
      </c>
      <c r="T54" s="21" t="s">
        <v>65</v>
      </c>
      <c r="U54" s="23" t="s">
        <v>123</v>
      </c>
      <c r="V54" s="78" t="s">
        <v>57</v>
      </c>
      <c r="W54" s="27" t="s">
        <v>57</v>
      </c>
      <c r="X54" s="10" t="s">
        <v>72</v>
      </c>
      <c r="Y54" s="65"/>
    </row>
  </sheetData>
  <mergeCells count="11">
    <mergeCell ref="B8:I8"/>
    <mergeCell ref="V8:Y8"/>
    <mergeCell ref="O8:U8"/>
    <mergeCell ref="J8:N8"/>
    <mergeCell ref="B1:C1"/>
    <mergeCell ref="B2:C2"/>
    <mergeCell ref="Y1:Y2"/>
    <mergeCell ref="D1:X1"/>
    <mergeCell ref="D2:X2"/>
    <mergeCell ref="B4:Y4"/>
    <mergeCell ref="B6:Y6"/>
  </mergeCells>
  <phoneticPr fontId="15" type="noConversion"/>
  <hyperlinks>
    <hyperlink ref="I10" r:id="rId1" xr:uid="{00000000-0004-0000-0000-000000000000}"/>
    <hyperlink ref="I11" r:id="rId2" xr:uid="{00000000-0004-0000-0000-000001000000}"/>
    <hyperlink ref="I12" r:id="rId3" xr:uid="{00000000-0004-0000-0000-000002000000}"/>
    <hyperlink ref="I13" r:id="rId4" xr:uid="{00000000-0004-0000-0000-000003000000}"/>
    <hyperlink ref="I14" r:id="rId5" xr:uid="{00000000-0004-0000-0000-000004000000}"/>
    <hyperlink ref="I15" r:id="rId6" xr:uid="{00000000-0004-0000-0000-000005000000}"/>
    <hyperlink ref="I16" r:id="rId7" xr:uid="{00000000-0004-0000-0000-000006000000}"/>
    <hyperlink ref="I17" r:id="rId8" xr:uid="{00000000-0004-0000-0000-000007000000}"/>
    <hyperlink ref="I18" r:id="rId9" xr:uid="{00000000-0004-0000-0000-000008000000}"/>
    <hyperlink ref="I19" r:id="rId10" xr:uid="{00000000-0004-0000-0000-000009000000}"/>
    <hyperlink ref="I22" r:id="rId11" xr:uid="{00000000-0004-0000-0000-00000A000000}"/>
    <hyperlink ref="I21" r:id="rId12" xr:uid="{00000000-0004-0000-0000-00000B000000}"/>
    <hyperlink ref="I23" r:id="rId13" xr:uid="{00000000-0004-0000-0000-00000C000000}"/>
    <hyperlink ref="I24" r:id="rId14" xr:uid="{00000000-0004-0000-0000-00000D000000}"/>
    <hyperlink ref="I25" r:id="rId15" xr:uid="{00000000-0004-0000-0000-00000E000000}"/>
    <hyperlink ref="I26" r:id="rId16" xr:uid="{00000000-0004-0000-0000-00000F000000}"/>
    <hyperlink ref="I32" r:id="rId17" xr:uid="{00000000-0004-0000-0000-000010000000}"/>
    <hyperlink ref="I31" r:id="rId18" xr:uid="{00000000-0004-0000-0000-000011000000}"/>
    <hyperlink ref="I30" r:id="rId19" xr:uid="{00000000-0004-0000-0000-000012000000}"/>
    <hyperlink ref="I29" r:id="rId20" xr:uid="{00000000-0004-0000-0000-000013000000}"/>
    <hyperlink ref="I28" r:id="rId21" xr:uid="{00000000-0004-0000-0000-000014000000}"/>
    <hyperlink ref="I27" r:id="rId22" xr:uid="{00000000-0004-0000-0000-000015000000}"/>
    <hyperlink ref="I33" r:id="rId23" xr:uid="{00000000-0004-0000-0000-000016000000}"/>
    <hyperlink ref="I34:I54" r:id="rId24" display="yury.restrepo@medellin.gov.co" xr:uid="{00000000-0004-0000-0000-000017000000}"/>
  </hyperlinks>
  <pageMargins left="0.7" right="0.7" top="0.75" bottom="0.75" header="0.3" footer="0.3"/>
  <pageSetup paperSize="9" orientation="portrait" r:id="rId25"/>
  <drawing r:id="rId26"/>
  <tableParts count="1">
    <tablePart r:id="rId27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xx_Listas!$B$2:$B$8</xm:f>
          </x14:formula1>
          <xm:sqref>J10</xm:sqref>
        </x14:dataValidation>
        <x14:dataValidation type="list" allowBlank="1" showInputMessage="1" showErrorMessage="1" xr:uid="{00000000-0002-0000-0000-000001000000}">
          <x14:formula1>
            <xm:f>xx_Listas!$A$2:$A$6</xm:f>
          </x14:formula1>
          <xm:sqref>E10:E54</xm:sqref>
        </x14:dataValidation>
        <x14:dataValidation type="list" allowBlank="1" showInputMessage="1" showErrorMessage="1" xr:uid="{00000000-0002-0000-0000-000002000000}">
          <x14:formula1>
            <xm:f>xx_Listas!$F$2:$F$4</xm:f>
          </x14:formula1>
          <xm:sqref>L10:L54</xm:sqref>
        </x14:dataValidation>
        <x14:dataValidation type="list" allowBlank="1" showInputMessage="1" showErrorMessage="1" xr:uid="{00000000-0002-0000-0000-000003000000}">
          <x14:formula1>
            <xm:f>xx_Listas!$I$2:$I$30</xm:f>
          </x14:formula1>
          <xm:sqref>H10:H54</xm:sqref>
        </x14:dataValidation>
        <x14:dataValidation type="list" allowBlank="1" showInputMessage="1" showErrorMessage="1" xr:uid="{00000000-0002-0000-0000-000004000000}">
          <x14:formula1>
            <xm:f>xx_Listas!$D$2:$D$4</xm:f>
          </x14:formula1>
          <xm:sqref>V10:W54 T10:T54</xm:sqref>
        </x14:dataValidation>
        <x14:dataValidation type="list" allowBlank="1" showInputMessage="1" showErrorMessage="1" xr:uid="{00000000-0002-0000-0000-000005000000}">
          <x14:formula1>
            <xm:f>xx_Listas!$H$2:$H$7</xm:f>
          </x14:formula1>
          <xm:sqref>X10:X54</xm:sqref>
        </x14:dataValidation>
        <x14:dataValidation type="list" allowBlank="1" showInputMessage="1" showErrorMessage="1" xr:uid="{00000000-0002-0000-0000-000006000000}">
          <x14:formula1>
            <xm:f>xx_Listas!$C$2:$C$7</xm:f>
          </x14:formula1>
          <xm:sqref>P10:P54</xm:sqref>
        </x14:dataValidation>
        <x14:dataValidation type="list" allowBlank="1" showInputMessage="1" showErrorMessage="1" xr:uid="{00000000-0002-0000-0000-000007000000}">
          <x14:formula1>
            <xm:f>xx_Listas!$B$2:$B$7</xm:f>
          </x14:formula1>
          <xm:sqref>J11:J54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0"/>
  <sheetViews>
    <sheetView topLeftCell="A15" zoomScale="80" zoomScaleNormal="80" workbookViewId="0">
      <selection activeCell="F39" sqref="F39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121" customWidth="1"/>
    <col min="5" max="5" width="31.375" style="7" customWidth="1"/>
    <col min="6" max="6" width="12.5" style="7" customWidth="1"/>
    <col min="7" max="7" width="22.875" style="7" bestFit="1" customWidth="1"/>
    <col min="8" max="8" width="51.875" style="7" customWidth="1"/>
    <col min="9" max="16384" width="10.875" style="7"/>
  </cols>
  <sheetData>
    <row r="1" spans="2:8" ht="30" customHeight="1" x14ac:dyDescent="0.25">
      <c r="B1" s="26" t="s">
        <v>0</v>
      </c>
      <c r="C1" s="174" t="s">
        <v>1</v>
      </c>
      <c r="D1" s="175"/>
      <c r="E1" s="175"/>
      <c r="F1" s="175"/>
      <c r="G1" s="176"/>
      <c r="H1" s="180"/>
    </row>
    <row r="2" spans="2:8" ht="50.1" customHeight="1" x14ac:dyDescent="0.25">
      <c r="B2" s="26" t="s">
        <v>2</v>
      </c>
      <c r="C2" s="177" t="s">
        <v>3</v>
      </c>
      <c r="D2" s="178"/>
      <c r="E2" s="178"/>
      <c r="F2" s="178"/>
      <c r="G2" s="179"/>
      <c r="H2" s="181"/>
    </row>
    <row r="3" spans="2:8" ht="12" customHeight="1" x14ac:dyDescent="0.25"/>
    <row r="4" spans="2:8" ht="18.75" customHeight="1" x14ac:dyDescent="0.3">
      <c r="B4" s="171" t="s">
        <v>4</v>
      </c>
      <c r="C4" s="171"/>
      <c r="D4" s="171"/>
      <c r="E4" s="171"/>
      <c r="F4" s="171"/>
      <c r="G4" s="171"/>
      <c r="H4" s="171"/>
    </row>
    <row r="5" spans="2:8" ht="8.1" customHeight="1" x14ac:dyDescent="0.25"/>
    <row r="6" spans="2:8" ht="18.75" customHeight="1" x14ac:dyDescent="0.3">
      <c r="B6" s="171" t="s">
        <v>5</v>
      </c>
      <c r="C6" s="171"/>
      <c r="D6" s="171"/>
      <c r="E6" s="171"/>
      <c r="F6" s="171"/>
      <c r="G6" s="171"/>
      <c r="H6" s="171"/>
    </row>
    <row r="7" spans="2:8" ht="8.1" customHeight="1" x14ac:dyDescent="0.25"/>
    <row r="8" spans="2:8" ht="27" customHeight="1" x14ac:dyDescent="0.25">
      <c r="B8" s="173" t="s">
        <v>35</v>
      </c>
      <c r="C8" s="173"/>
      <c r="D8" s="173"/>
      <c r="E8" s="173"/>
      <c r="F8" s="173"/>
      <c r="G8" s="173"/>
      <c r="H8" s="173"/>
    </row>
    <row r="9" spans="2:8" x14ac:dyDescent="0.25">
      <c r="B9" s="41" t="s">
        <v>36</v>
      </c>
      <c r="C9" s="42" t="s">
        <v>37</v>
      </c>
      <c r="D9" s="43" t="s">
        <v>38</v>
      </c>
      <c r="E9" s="42" t="s">
        <v>15</v>
      </c>
      <c r="F9" s="42" t="s">
        <v>39</v>
      </c>
      <c r="G9" s="42" t="s">
        <v>40</v>
      </c>
      <c r="H9" s="44" t="s">
        <v>41</v>
      </c>
    </row>
    <row r="10" spans="2:8" ht="40.9" customHeight="1" x14ac:dyDescent="0.25">
      <c r="B10" s="96" t="s">
        <v>199</v>
      </c>
      <c r="C10" s="37" t="s">
        <v>56</v>
      </c>
      <c r="D10" s="122" t="s">
        <v>200</v>
      </c>
      <c r="E10" s="97" t="s">
        <v>201</v>
      </c>
      <c r="F10" s="16" t="s">
        <v>202</v>
      </c>
      <c r="G10" s="15" t="s">
        <v>203</v>
      </c>
      <c r="H10" s="98" t="s">
        <v>204</v>
      </c>
    </row>
    <row r="11" spans="2:8" ht="40.9" customHeight="1" x14ac:dyDescent="0.25">
      <c r="B11" s="96" t="s">
        <v>199</v>
      </c>
      <c r="C11" s="37" t="s">
        <v>56</v>
      </c>
      <c r="D11" s="122" t="s">
        <v>200</v>
      </c>
      <c r="E11" s="97" t="s">
        <v>201</v>
      </c>
      <c r="F11" s="16" t="s">
        <v>207</v>
      </c>
      <c r="G11" s="15" t="s">
        <v>208</v>
      </c>
      <c r="H11" s="39" t="s">
        <v>209</v>
      </c>
    </row>
    <row r="12" spans="2:8" ht="40.9" customHeight="1" x14ac:dyDescent="0.25">
      <c r="B12" s="96" t="s">
        <v>199</v>
      </c>
      <c r="C12" s="37" t="s">
        <v>56</v>
      </c>
      <c r="D12" s="123" t="s">
        <v>200</v>
      </c>
      <c r="E12" s="99" t="s">
        <v>201</v>
      </c>
      <c r="F12" s="16" t="s">
        <v>210</v>
      </c>
      <c r="G12" s="15" t="s">
        <v>211</v>
      </c>
      <c r="H12" s="116" t="s">
        <v>212</v>
      </c>
    </row>
    <row r="13" spans="2:8" ht="40.9" customHeight="1" x14ac:dyDescent="0.25">
      <c r="B13" s="100" t="s">
        <v>199</v>
      </c>
      <c r="C13" s="37" t="s">
        <v>56</v>
      </c>
      <c r="D13" s="123" t="s">
        <v>200</v>
      </c>
      <c r="E13" s="88" t="s">
        <v>201</v>
      </c>
      <c r="F13" s="16" t="s">
        <v>275</v>
      </c>
      <c r="G13" s="15" t="s">
        <v>276</v>
      </c>
      <c r="H13" s="39"/>
    </row>
    <row r="14" spans="2:8" ht="40.9" customHeight="1" x14ac:dyDescent="0.25">
      <c r="B14" s="101" t="s">
        <v>199</v>
      </c>
      <c r="C14" s="12" t="s">
        <v>56</v>
      </c>
      <c r="D14" s="11" t="s">
        <v>200</v>
      </c>
      <c r="E14" s="31" t="s">
        <v>201</v>
      </c>
      <c r="F14" s="16" t="s">
        <v>215</v>
      </c>
      <c r="G14" s="15" t="s">
        <v>216</v>
      </c>
      <c r="H14" s="116" t="s">
        <v>217</v>
      </c>
    </row>
    <row r="15" spans="2:8" ht="40.9" customHeight="1" x14ac:dyDescent="0.25">
      <c r="B15" s="38" t="s">
        <v>199</v>
      </c>
      <c r="C15" s="12" t="s">
        <v>56</v>
      </c>
      <c r="D15" s="11" t="s">
        <v>200</v>
      </c>
      <c r="E15" s="15" t="s">
        <v>201</v>
      </c>
      <c r="F15" s="16" t="s">
        <v>218</v>
      </c>
      <c r="G15" s="15" t="s">
        <v>219</v>
      </c>
      <c r="H15" s="117" t="s">
        <v>220</v>
      </c>
    </row>
    <row r="16" spans="2:8" ht="40.9" customHeight="1" x14ac:dyDescent="0.25">
      <c r="B16" s="38" t="s">
        <v>199</v>
      </c>
      <c r="C16" s="12" t="s">
        <v>56</v>
      </c>
      <c r="D16" s="24" t="s">
        <v>200</v>
      </c>
      <c r="E16" s="18" t="s">
        <v>201</v>
      </c>
      <c r="F16" s="16" t="s">
        <v>221</v>
      </c>
      <c r="G16" s="15" t="s">
        <v>222</v>
      </c>
      <c r="H16" s="116" t="s">
        <v>223</v>
      </c>
    </row>
    <row r="17" spans="2:8" ht="40.9" customHeight="1" x14ac:dyDescent="0.25">
      <c r="B17" s="38" t="s">
        <v>199</v>
      </c>
      <c r="C17" s="12" t="s">
        <v>56</v>
      </c>
      <c r="D17" s="11" t="s">
        <v>200</v>
      </c>
      <c r="E17" s="14" t="s">
        <v>201</v>
      </c>
      <c r="F17" s="16" t="s">
        <v>224</v>
      </c>
      <c r="G17" s="15" t="s">
        <v>225</v>
      </c>
      <c r="H17" s="116" t="s">
        <v>226</v>
      </c>
    </row>
    <row r="18" spans="2:8" ht="40.9" customHeight="1" x14ac:dyDescent="0.25">
      <c r="B18" s="38" t="s">
        <v>199</v>
      </c>
      <c r="C18" s="12" t="s">
        <v>56</v>
      </c>
      <c r="D18" s="11" t="s">
        <v>200</v>
      </c>
      <c r="E18" s="19" t="s">
        <v>201</v>
      </c>
      <c r="F18" s="16" t="s">
        <v>227</v>
      </c>
      <c r="G18" s="15" t="s">
        <v>228</v>
      </c>
      <c r="H18" s="116" t="s">
        <v>229</v>
      </c>
    </row>
    <row r="19" spans="2:8" ht="40.9" customHeight="1" x14ac:dyDescent="0.25">
      <c r="B19" s="38" t="s">
        <v>199</v>
      </c>
      <c r="C19" s="12" t="s">
        <v>56</v>
      </c>
      <c r="D19" s="11" t="s">
        <v>200</v>
      </c>
      <c r="E19" s="19" t="s">
        <v>201</v>
      </c>
      <c r="F19" s="16" t="s">
        <v>230</v>
      </c>
      <c r="G19" s="15" t="s">
        <v>231</v>
      </c>
      <c r="H19" s="118" t="s">
        <v>232</v>
      </c>
    </row>
    <row r="20" spans="2:8" ht="40.9" customHeight="1" x14ac:dyDescent="0.25">
      <c r="B20" s="38" t="s">
        <v>199</v>
      </c>
      <c r="C20" s="12" t="s">
        <v>56</v>
      </c>
      <c r="D20" s="11" t="s">
        <v>200</v>
      </c>
      <c r="E20" s="19" t="s">
        <v>201</v>
      </c>
      <c r="F20" s="16" t="s">
        <v>233</v>
      </c>
      <c r="G20" s="15" t="s">
        <v>234</v>
      </c>
      <c r="H20" s="118" t="s">
        <v>235</v>
      </c>
    </row>
    <row r="21" spans="2:8" ht="40.9" customHeight="1" x14ac:dyDescent="0.25">
      <c r="B21" s="38" t="s">
        <v>199</v>
      </c>
      <c r="C21" s="12" t="s">
        <v>56</v>
      </c>
      <c r="D21" s="11" t="s">
        <v>200</v>
      </c>
      <c r="E21" s="19" t="s">
        <v>201</v>
      </c>
      <c r="F21" s="16" t="s">
        <v>236</v>
      </c>
      <c r="G21" s="15" t="s">
        <v>237</v>
      </c>
      <c r="H21" s="118" t="s">
        <v>238</v>
      </c>
    </row>
    <row r="22" spans="2:8" ht="40.9" customHeight="1" x14ac:dyDescent="0.25">
      <c r="B22" s="38" t="s">
        <v>199</v>
      </c>
      <c r="C22" s="12" t="s">
        <v>56</v>
      </c>
      <c r="D22" s="11" t="s">
        <v>200</v>
      </c>
      <c r="E22" s="19" t="s">
        <v>201</v>
      </c>
      <c r="F22" s="16" t="s">
        <v>239</v>
      </c>
      <c r="G22" s="15" t="s">
        <v>240</v>
      </c>
      <c r="H22" s="118" t="s">
        <v>241</v>
      </c>
    </row>
    <row r="23" spans="2:8" ht="40.9" customHeight="1" x14ac:dyDescent="0.25">
      <c r="B23" s="38" t="s">
        <v>199</v>
      </c>
      <c r="C23" s="12" t="s">
        <v>56</v>
      </c>
      <c r="D23" s="11" t="s">
        <v>200</v>
      </c>
      <c r="E23" s="19" t="s">
        <v>201</v>
      </c>
      <c r="F23" s="16" t="s">
        <v>242</v>
      </c>
      <c r="G23" s="15" t="s">
        <v>243</v>
      </c>
      <c r="H23" s="118" t="s">
        <v>244</v>
      </c>
    </row>
    <row r="24" spans="2:8" ht="40.9" customHeight="1" x14ac:dyDescent="0.25">
      <c r="B24" s="38" t="s">
        <v>199</v>
      </c>
      <c r="C24" s="12" t="s">
        <v>56</v>
      </c>
      <c r="D24" s="11" t="s">
        <v>200</v>
      </c>
      <c r="E24" s="19" t="s">
        <v>201</v>
      </c>
      <c r="F24" s="16" t="s">
        <v>245</v>
      </c>
      <c r="G24" s="15" t="s">
        <v>246</v>
      </c>
      <c r="H24" s="118" t="s">
        <v>247</v>
      </c>
    </row>
    <row r="25" spans="2:8" ht="40.9" customHeight="1" x14ac:dyDescent="0.25">
      <c r="B25" s="38" t="s">
        <v>199</v>
      </c>
      <c r="C25" s="12" t="s">
        <v>56</v>
      </c>
      <c r="D25" s="11" t="s">
        <v>200</v>
      </c>
      <c r="E25" s="19" t="s">
        <v>201</v>
      </c>
      <c r="F25" s="16" t="s">
        <v>248</v>
      </c>
      <c r="G25" s="15" t="s">
        <v>249</v>
      </c>
      <c r="H25" s="118" t="s">
        <v>250</v>
      </c>
    </row>
    <row r="26" spans="2:8" ht="40.9" customHeight="1" x14ac:dyDescent="0.25">
      <c r="B26" s="38" t="s">
        <v>199</v>
      </c>
      <c r="C26" s="12" t="s">
        <v>56</v>
      </c>
      <c r="D26" s="11" t="s">
        <v>200</v>
      </c>
      <c r="E26" s="19" t="s">
        <v>201</v>
      </c>
      <c r="F26" s="16" t="s">
        <v>205</v>
      </c>
      <c r="G26" s="15" t="s">
        <v>206</v>
      </c>
      <c r="H26" s="118"/>
    </row>
    <row r="27" spans="2:8" ht="40.9" customHeight="1" x14ac:dyDescent="0.25">
      <c r="B27" s="38" t="s">
        <v>199</v>
      </c>
      <c r="C27" s="12" t="s">
        <v>56</v>
      </c>
      <c r="D27" s="11" t="s">
        <v>200</v>
      </c>
      <c r="E27" s="19" t="s">
        <v>201</v>
      </c>
      <c r="F27" s="16" t="s">
        <v>213</v>
      </c>
      <c r="G27" s="15" t="s">
        <v>277</v>
      </c>
      <c r="H27" s="118" t="s">
        <v>214</v>
      </c>
    </row>
    <row r="28" spans="2:8" ht="40.9" customHeight="1" x14ac:dyDescent="0.25">
      <c r="B28" s="38" t="s">
        <v>251</v>
      </c>
      <c r="C28" s="12" t="s">
        <v>56</v>
      </c>
      <c r="D28" s="11" t="s">
        <v>200</v>
      </c>
      <c r="E28" s="19" t="s">
        <v>252</v>
      </c>
      <c r="F28" s="16" t="s">
        <v>253</v>
      </c>
      <c r="G28" s="15" t="s">
        <v>254</v>
      </c>
      <c r="H28" s="118" t="s">
        <v>255</v>
      </c>
    </row>
    <row r="29" spans="2:8" ht="40.9" customHeight="1" x14ac:dyDescent="0.25">
      <c r="B29" s="38" t="s">
        <v>251</v>
      </c>
      <c r="C29" s="12" t="s">
        <v>56</v>
      </c>
      <c r="D29" s="11" t="s">
        <v>200</v>
      </c>
      <c r="E29" s="19" t="s">
        <v>252</v>
      </c>
      <c r="F29" s="16" t="s">
        <v>256</v>
      </c>
      <c r="G29" s="15" t="s">
        <v>257</v>
      </c>
      <c r="H29" s="118" t="s">
        <v>258</v>
      </c>
    </row>
    <row r="30" spans="2:8" ht="40.9" customHeight="1" x14ac:dyDescent="0.25">
      <c r="B30" s="45" t="s">
        <v>251</v>
      </c>
      <c r="C30" s="37" t="s">
        <v>56</v>
      </c>
      <c r="D30" s="123" t="s">
        <v>200</v>
      </c>
      <c r="E30" s="46" t="s">
        <v>252</v>
      </c>
      <c r="F30" s="47" t="s">
        <v>259</v>
      </c>
      <c r="G30" s="48" t="s">
        <v>260</v>
      </c>
      <c r="H30" s="118" t="s">
        <v>261</v>
      </c>
    </row>
    <row r="31" spans="2:8" ht="40.9" customHeight="1" x14ac:dyDescent="0.25">
      <c r="B31" s="38" t="s">
        <v>251</v>
      </c>
      <c r="C31" s="12" t="s">
        <v>56</v>
      </c>
      <c r="D31" s="11" t="s">
        <v>200</v>
      </c>
      <c r="E31" s="112" t="s">
        <v>252</v>
      </c>
      <c r="F31" s="113" t="s">
        <v>262</v>
      </c>
      <c r="G31" s="114" t="s">
        <v>263</v>
      </c>
      <c r="H31" s="119" t="s">
        <v>264</v>
      </c>
    </row>
    <row r="32" spans="2:8" ht="40.9" customHeight="1" x14ac:dyDescent="0.25">
      <c r="B32" s="38" t="s">
        <v>251</v>
      </c>
      <c r="C32" s="12" t="s">
        <v>56</v>
      </c>
      <c r="D32" s="11" t="s">
        <v>200</v>
      </c>
      <c r="E32" s="112" t="s">
        <v>252</v>
      </c>
      <c r="F32" s="113" t="s">
        <v>265</v>
      </c>
      <c r="G32" s="114" t="s">
        <v>266</v>
      </c>
      <c r="H32" s="120" t="s">
        <v>267</v>
      </c>
    </row>
    <row r="33" spans="2:8" ht="40.9" customHeight="1" x14ac:dyDescent="0.25">
      <c r="B33" s="38" t="s">
        <v>251</v>
      </c>
      <c r="C33" s="12" t="s">
        <v>56</v>
      </c>
      <c r="D33" s="11" t="s">
        <v>200</v>
      </c>
      <c r="E33" s="112" t="s">
        <v>252</v>
      </c>
      <c r="F33" s="113" t="s">
        <v>268</v>
      </c>
      <c r="G33" s="114" t="s">
        <v>269</v>
      </c>
      <c r="H33" s="115" t="s">
        <v>270</v>
      </c>
    </row>
    <row r="34" spans="2:8" ht="110.25" x14ac:dyDescent="0.25">
      <c r="B34" s="14" t="s">
        <v>278</v>
      </c>
      <c r="C34" s="14" t="s">
        <v>56</v>
      </c>
      <c r="D34" s="11" t="s">
        <v>200</v>
      </c>
      <c r="E34" s="14" t="s">
        <v>279</v>
      </c>
      <c r="F34" s="14" t="s">
        <v>280</v>
      </c>
      <c r="G34" s="14" t="s">
        <v>281</v>
      </c>
      <c r="H34" s="124" t="s">
        <v>282</v>
      </c>
    </row>
    <row r="35" spans="2:8" ht="94.5" x14ac:dyDescent="0.25">
      <c r="B35" s="14" t="s">
        <v>278</v>
      </c>
      <c r="C35" s="14" t="s">
        <v>56</v>
      </c>
      <c r="D35" s="11" t="s">
        <v>200</v>
      </c>
      <c r="E35" s="14" t="s">
        <v>279</v>
      </c>
      <c r="F35" s="14" t="s">
        <v>283</v>
      </c>
      <c r="G35" s="14" t="s">
        <v>284</v>
      </c>
      <c r="H35" s="17" t="s">
        <v>285</v>
      </c>
    </row>
    <row r="36" spans="2:8" ht="63" x14ac:dyDescent="0.25">
      <c r="B36" s="14" t="s">
        <v>278</v>
      </c>
      <c r="C36" s="14" t="s">
        <v>56</v>
      </c>
      <c r="D36" s="11" t="s">
        <v>200</v>
      </c>
      <c r="E36" s="14" t="s">
        <v>279</v>
      </c>
      <c r="F36" s="14" t="s">
        <v>286</v>
      </c>
      <c r="G36" s="14" t="s">
        <v>287</v>
      </c>
      <c r="H36" s="17" t="s">
        <v>288</v>
      </c>
    </row>
    <row r="37" spans="2:8" ht="94.5" x14ac:dyDescent="0.25">
      <c r="B37" s="14" t="s">
        <v>278</v>
      </c>
      <c r="C37" s="14" t="s">
        <v>56</v>
      </c>
      <c r="D37" s="11" t="s">
        <v>200</v>
      </c>
      <c r="E37" s="14" t="s">
        <v>279</v>
      </c>
      <c r="F37" s="14" t="s">
        <v>289</v>
      </c>
      <c r="G37" s="14" t="s">
        <v>290</v>
      </c>
      <c r="H37" s="17" t="s">
        <v>291</v>
      </c>
    </row>
    <row r="38" spans="2:8" ht="47.25" x14ac:dyDescent="0.25">
      <c r="B38" s="14" t="s">
        <v>278</v>
      </c>
      <c r="C38" s="14" t="s">
        <v>56</v>
      </c>
      <c r="D38" s="11" t="s">
        <v>200</v>
      </c>
      <c r="E38" s="14" t="s">
        <v>279</v>
      </c>
      <c r="F38" s="14" t="s">
        <v>292</v>
      </c>
      <c r="G38" s="14" t="s">
        <v>293</v>
      </c>
      <c r="H38" s="17" t="s">
        <v>294</v>
      </c>
    </row>
    <row r="39" spans="2:8" x14ac:dyDescent="0.25">
      <c r="B39" s="14" t="s">
        <v>295</v>
      </c>
      <c r="C39" s="14" t="s">
        <v>56</v>
      </c>
      <c r="D39" s="11" t="s">
        <v>200</v>
      </c>
      <c r="E39" s="14" t="s">
        <v>296</v>
      </c>
      <c r="F39" s="14">
        <v>1017253125</v>
      </c>
      <c r="G39" s="14" t="s">
        <v>297</v>
      </c>
      <c r="H39" s="14" t="s">
        <v>298</v>
      </c>
    </row>
    <row r="40" spans="2:8" x14ac:dyDescent="0.25">
      <c r="B40" s="14" t="s">
        <v>295</v>
      </c>
      <c r="C40" s="14" t="s">
        <v>56</v>
      </c>
      <c r="D40" s="11" t="s">
        <v>200</v>
      </c>
      <c r="E40" s="14" t="s">
        <v>296</v>
      </c>
      <c r="F40" s="14">
        <v>1014285151</v>
      </c>
      <c r="G40" s="14" t="s">
        <v>299</v>
      </c>
      <c r="H40" s="14" t="s">
        <v>300</v>
      </c>
    </row>
  </sheetData>
  <mergeCells count="6">
    <mergeCell ref="B8:H8"/>
    <mergeCell ref="C1:G1"/>
    <mergeCell ref="C2:G2"/>
    <mergeCell ref="B4:H4"/>
    <mergeCell ref="B6:H6"/>
    <mergeCell ref="H1:H2"/>
  </mergeCells>
  <phoneticPr fontId="15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xx_Listas!$C$2:$C$5</xm:f>
          </x14:formula1>
          <xm:sqref>C10:C33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1"/>
  <sheetViews>
    <sheetView zoomScale="80" zoomScaleNormal="80" workbookViewId="0">
      <selection activeCell="K11" sqref="K11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8" ht="30" customHeight="1" x14ac:dyDescent="0.25">
      <c r="B1" s="26" t="s">
        <v>0</v>
      </c>
      <c r="C1" s="183" t="s">
        <v>42</v>
      </c>
      <c r="D1" s="184"/>
      <c r="E1" s="184"/>
      <c r="F1" s="184"/>
      <c r="G1" s="185"/>
      <c r="H1" s="182"/>
    </row>
    <row r="2" spans="2:8" ht="50.1" customHeight="1" x14ac:dyDescent="0.25">
      <c r="B2" s="26" t="s">
        <v>2</v>
      </c>
      <c r="C2" s="177" t="s">
        <v>3</v>
      </c>
      <c r="D2" s="178"/>
      <c r="E2" s="178"/>
      <c r="F2" s="178"/>
      <c r="G2" s="179"/>
      <c r="H2" s="182"/>
    </row>
    <row r="3" spans="2:8" ht="8.1" customHeight="1" x14ac:dyDescent="0.25"/>
    <row r="4" spans="2:8" ht="18" customHeight="1" x14ac:dyDescent="0.3">
      <c r="B4" s="171" t="s">
        <v>4</v>
      </c>
      <c r="C4" s="171"/>
      <c r="D4" s="171"/>
      <c r="E4" s="171"/>
      <c r="F4" s="171"/>
      <c r="G4" s="171"/>
      <c r="H4" s="171"/>
    </row>
    <row r="5" spans="2:8" ht="8.1" customHeight="1" x14ac:dyDescent="0.25"/>
    <row r="6" spans="2:8" ht="18.75" customHeight="1" x14ac:dyDescent="0.3">
      <c r="B6" s="171" t="s">
        <v>5</v>
      </c>
      <c r="C6" s="171"/>
      <c r="D6" s="171"/>
      <c r="E6" s="171"/>
      <c r="F6" s="171"/>
      <c r="G6" s="171"/>
      <c r="H6" s="171"/>
    </row>
    <row r="7" spans="2:8" ht="8.1" customHeight="1" x14ac:dyDescent="0.25"/>
    <row r="8" spans="2:8" ht="21" customHeight="1" x14ac:dyDescent="0.25">
      <c r="B8" s="173" t="s">
        <v>43</v>
      </c>
      <c r="C8" s="173"/>
      <c r="D8" s="173"/>
      <c r="E8" s="173"/>
      <c r="F8" s="173"/>
      <c r="G8" s="173"/>
      <c r="H8" s="173"/>
    </row>
    <row r="9" spans="2:8" x14ac:dyDescent="0.25">
      <c r="B9" s="41" t="s">
        <v>44</v>
      </c>
      <c r="C9" s="42" t="s">
        <v>37</v>
      </c>
      <c r="D9" s="42" t="s">
        <v>38</v>
      </c>
      <c r="E9" s="42" t="s">
        <v>15</v>
      </c>
      <c r="F9" s="42" t="s">
        <v>39</v>
      </c>
      <c r="G9" s="42" t="s">
        <v>40</v>
      </c>
      <c r="H9" s="50" t="s">
        <v>41</v>
      </c>
    </row>
    <row r="10" spans="2:8" ht="75" x14ac:dyDescent="0.25">
      <c r="B10" s="96" t="s">
        <v>271</v>
      </c>
      <c r="C10" s="12" t="s">
        <v>56</v>
      </c>
      <c r="D10" s="33" t="s">
        <v>200</v>
      </c>
      <c r="E10" s="97" t="s">
        <v>201</v>
      </c>
      <c r="F10" s="16" t="s">
        <v>272</v>
      </c>
      <c r="G10" s="15" t="s">
        <v>199</v>
      </c>
      <c r="H10" s="98" t="s">
        <v>204</v>
      </c>
    </row>
    <row r="11" spans="2:8" ht="120" x14ac:dyDescent="0.25">
      <c r="B11" s="96" t="s">
        <v>273</v>
      </c>
      <c r="C11" s="12" t="s">
        <v>56</v>
      </c>
      <c r="D11" s="33" t="s">
        <v>200</v>
      </c>
      <c r="E11" s="97" t="s">
        <v>274</v>
      </c>
      <c r="F11" s="16" t="s">
        <v>272</v>
      </c>
      <c r="G11" s="15" t="s">
        <v>251</v>
      </c>
      <c r="H11" s="98" t="s">
        <v>264</v>
      </c>
    </row>
    <row r="12" spans="2:8" x14ac:dyDescent="0.25">
      <c r="B12" s="96"/>
      <c r="C12" s="12" t="s">
        <v>34</v>
      </c>
      <c r="D12" s="32"/>
      <c r="E12" s="99"/>
      <c r="F12" s="16"/>
      <c r="G12" s="15"/>
      <c r="H12" s="39"/>
    </row>
    <row r="13" spans="2:8" x14ac:dyDescent="0.25">
      <c r="B13" s="100"/>
      <c r="C13" s="12" t="s">
        <v>34</v>
      </c>
      <c r="D13" s="32"/>
      <c r="E13" s="88"/>
      <c r="F13" s="16"/>
      <c r="G13" s="15"/>
      <c r="H13" s="39"/>
    </row>
    <row r="14" spans="2:8" x14ac:dyDescent="0.25">
      <c r="B14" s="102"/>
      <c r="C14" s="12" t="s">
        <v>34</v>
      </c>
      <c r="D14" s="12"/>
      <c r="E14" s="13"/>
      <c r="F14" s="10"/>
      <c r="G14" s="12"/>
      <c r="H14" s="28"/>
    </row>
    <row r="15" spans="2:8" x14ac:dyDescent="0.25">
      <c r="B15" s="102"/>
      <c r="C15" s="12" t="s">
        <v>34</v>
      </c>
      <c r="D15" s="12"/>
      <c r="E15" s="13"/>
      <c r="F15" s="10"/>
      <c r="G15" s="12"/>
      <c r="H15" s="28"/>
    </row>
    <row r="16" spans="2:8" x14ac:dyDescent="0.25">
      <c r="B16" s="102"/>
      <c r="C16" s="12" t="s">
        <v>34</v>
      </c>
      <c r="D16" s="12"/>
      <c r="E16" s="13"/>
      <c r="F16" s="10"/>
      <c r="G16" s="12"/>
      <c r="H16" s="28"/>
    </row>
    <row r="17" spans="2:8" x14ac:dyDescent="0.25">
      <c r="B17" s="102"/>
      <c r="C17" s="12" t="s">
        <v>34</v>
      </c>
      <c r="D17" s="12"/>
      <c r="E17" s="13"/>
      <c r="F17" s="10"/>
      <c r="G17" s="12"/>
      <c r="H17" s="28"/>
    </row>
    <row r="18" spans="2:8" x14ac:dyDescent="0.25">
      <c r="B18" s="102"/>
      <c r="C18" s="12" t="s">
        <v>34</v>
      </c>
      <c r="D18" s="12"/>
      <c r="E18" s="13"/>
      <c r="F18" s="10"/>
      <c r="G18" s="12"/>
      <c r="H18" s="28"/>
    </row>
    <row r="19" spans="2:8" x14ac:dyDescent="0.25">
      <c r="B19" s="102"/>
      <c r="C19" s="12" t="s">
        <v>34</v>
      </c>
      <c r="D19" s="12"/>
      <c r="E19" s="13"/>
      <c r="F19" s="10"/>
      <c r="G19" s="12"/>
      <c r="H19" s="28"/>
    </row>
    <row r="20" spans="2:8" x14ac:dyDescent="0.25">
      <c r="B20" s="102"/>
      <c r="C20" s="12" t="s">
        <v>34</v>
      </c>
      <c r="D20" s="12"/>
      <c r="E20" s="13"/>
      <c r="F20" s="10"/>
      <c r="G20" s="12"/>
      <c r="H20" s="28"/>
    </row>
    <row r="21" spans="2:8" x14ac:dyDescent="0.25">
      <c r="B21" s="102"/>
      <c r="C21" s="12" t="s">
        <v>34</v>
      </c>
      <c r="D21" s="12"/>
      <c r="E21" s="13"/>
      <c r="F21" s="10"/>
      <c r="G21" s="12"/>
      <c r="H21" s="28"/>
    </row>
    <row r="22" spans="2:8" x14ac:dyDescent="0.25">
      <c r="B22" s="102"/>
      <c r="C22" s="12" t="s">
        <v>34</v>
      </c>
      <c r="D22" s="12"/>
      <c r="E22" s="13"/>
      <c r="F22" s="10"/>
      <c r="G22" s="12"/>
      <c r="H22" s="28"/>
    </row>
    <row r="23" spans="2:8" x14ac:dyDescent="0.25">
      <c r="B23" s="102"/>
      <c r="C23" s="12" t="s">
        <v>34</v>
      </c>
      <c r="D23" s="12"/>
      <c r="E23" s="13"/>
      <c r="F23" s="10"/>
      <c r="G23" s="12"/>
      <c r="H23" s="28"/>
    </row>
    <row r="24" spans="2:8" x14ac:dyDescent="0.25">
      <c r="B24" s="102"/>
      <c r="C24" s="12" t="s">
        <v>34</v>
      </c>
      <c r="D24" s="12"/>
      <c r="E24" s="13"/>
      <c r="F24" s="10"/>
      <c r="G24" s="12"/>
      <c r="H24" s="28"/>
    </row>
    <row r="25" spans="2:8" x14ac:dyDescent="0.25">
      <c r="B25" s="102"/>
      <c r="C25" s="12" t="s">
        <v>34</v>
      </c>
      <c r="D25" s="12"/>
      <c r="E25" s="13"/>
      <c r="F25" s="10"/>
      <c r="G25" s="12"/>
      <c r="H25" s="28"/>
    </row>
    <row r="26" spans="2:8" x14ac:dyDescent="0.25">
      <c r="B26" s="102"/>
      <c r="C26" s="12" t="s">
        <v>34</v>
      </c>
      <c r="D26" s="12"/>
      <c r="E26" s="13"/>
      <c r="F26" s="10"/>
      <c r="G26" s="12"/>
      <c r="H26" s="28"/>
    </row>
    <row r="27" spans="2:8" x14ac:dyDescent="0.25">
      <c r="B27" s="102"/>
      <c r="C27" s="12" t="s">
        <v>34</v>
      </c>
      <c r="D27" s="12"/>
      <c r="E27" s="13"/>
      <c r="F27" s="10"/>
      <c r="G27" s="12"/>
      <c r="H27" s="28"/>
    </row>
    <row r="28" spans="2:8" x14ac:dyDescent="0.25">
      <c r="B28" s="49"/>
      <c r="C28" s="12" t="s">
        <v>34</v>
      </c>
      <c r="D28" s="12"/>
      <c r="E28" s="13"/>
      <c r="F28" s="10"/>
      <c r="G28" s="12"/>
      <c r="H28" s="28"/>
    </row>
    <row r="29" spans="2:8" x14ac:dyDescent="0.25">
      <c r="B29" s="49"/>
      <c r="C29" s="12" t="s">
        <v>34</v>
      </c>
      <c r="D29" s="12"/>
      <c r="E29" s="13"/>
      <c r="F29" s="10"/>
      <c r="G29" s="12"/>
      <c r="H29" s="28"/>
    </row>
    <row r="30" spans="2:8" x14ac:dyDescent="0.25">
      <c r="B30" s="38"/>
      <c r="C30" s="12" t="s">
        <v>34</v>
      </c>
      <c r="D30" s="12"/>
      <c r="E30" s="12"/>
      <c r="F30" s="14"/>
      <c r="G30" s="14"/>
      <c r="H30" s="40"/>
    </row>
    <row r="31" spans="2:8" x14ac:dyDescent="0.25">
      <c r="B31" s="45"/>
      <c r="C31" s="37" t="s">
        <v>34</v>
      </c>
      <c r="D31" s="37"/>
      <c r="E31" s="37"/>
      <c r="F31" s="51"/>
      <c r="G31" s="51"/>
      <c r="H31" s="52"/>
    </row>
  </sheetData>
  <mergeCells count="6">
    <mergeCell ref="B8:H8"/>
    <mergeCell ref="H1:H2"/>
    <mergeCell ref="C1:G1"/>
    <mergeCell ref="C2:G2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xx_Listas!$C$2:$C$5</xm:f>
          </x14:formula1>
          <xm:sqref>C10:C31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B9" sqref="B9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34</v>
      </c>
      <c r="B2" t="s">
        <v>34</v>
      </c>
      <c r="C2" t="s">
        <v>34</v>
      </c>
      <c r="D2" t="s">
        <v>34</v>
      </c>
      <c r="E2" t="s">
        <v>34</v>
      </c>
      <c r="F2" t="s">
        <v>34</v>
      </c>
      <c r="G2" t="s">
        <v>34</v>
      </c>
      <c r="H2" t="s">
        <v>34</v>
      </c>
      <c r="I2" t="s">
        <v>34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B5" t="s">
        <v>168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70</v>
      </c>
      <c r="C6" t="s">
        <v>76</v>
      </c>
      <c r="H6" t="s">
        <v>77</v>
      </c>
      <c r="I6" t="s">
        <v>78</v>
      </c>
    </row>
    <row r="7" spans="1:9" x14ac:dyDescent="0.25">
      <c r="B7" t="s">
        <v>75</v>
      </c>
      <c r="C7" t="s">
        <v>80</v>
      </c>
      <c r="H7" t="s">
        <v>81</v>
      </c>
      <c r="I7" t="s">
        <v>82</v>
      </c>
    </row>
    <row r="8" spans="1:9" x14ac:dyDescent="0.25">
      <c r="B8" t="s">
        <v>79</v>
      </c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12"/>
  <sheetViews>
    <sheetView zoomScale="80" zoomScaleNormal="80" workbookViewId="0">
      <selection activeCell="B1" sqref="B1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30" customHeight="1" x14ac:dyDescent="0.25">
      <c r="B1" s="26" t="s">
        <v>0</v>
      </c>
      <c r="C1" s="183" t="s">
        <v>42</v>
      </c>
      <c r="D1" s="184"/>
      <c r="E1" s="184"/>
      <c r="F1" s="184"/>
      <c r="G1" s="185"/>
      <c r="H1" s="182"/>
    </row>
    <row r="2" spans="2:8" ht="50.1" customHeight="1" x14ac:dyDescent="0.25">
      <c r="B2" s="26" t="s">
        <v>2</v>
      </c>
      <c r="C2" s="177" t="s">
        <v>3</v>
      </c>
      <c r="D2" s="178"/>
      <c r="E2" s="178"/>
      <c r="F2" s="178"/>
      <c r="G2" s="179"/>
      <c r="H2" s="182"/>
    </row>
    <row r="3" spans="2:8" s="7" customFormat="1" ht="12" customHeight="1" x14ac:dyDescent="0.25"/>
    <row r="4" spans="2:8" s="7" customFormat="1" ht="24.75" customHeight="1" x14ac:dyDescent="0.3">
      <c r="B4" s="171" t="s">
        <v>106</v>
      </c>
      <c r="C4" s="171"/>
      <c r="D4" s="171"/>
      <c r="E4" s="171"/>
      <c r="F4" s="171"/>
      <c r="G4" s="171"/>
      <c r="H4" s="171"/>
    </row>
    <row r="5" spans="2:8" s="7" customFormat="1" ht="8.25" customHeight="1" x14ac:dyDescent="0.25"/>
    <row r="6" spans="2:8" s="7" customFormat="1" ht="18.75" x14ac:dyDescent="0.3">
      <c r="B6" s="171" t="s">
        <v>5</v>
      </c>
      <c r="C6" s="171"/>
      <c r="D6" s="171"/>
      <c r="E6" s="171"/>
      <c r="F6" s="171"/>
      <c r="G6" s="171"/>
      <c r="H6" s="171"/>
    </row>
    <row r="7" spans="2:8" s="7" customFormat="1" ht="4.5" customHeight="1" thickBot="1" x14ac:dyDescent="0.3"/>
    <row r="8" spans="2:8" ht="30.75" customHeight="1" x14ac:dyDescent="0.25">
      <c r="B8" s="186" t="s">
        <v>107</v>
      </c>
      <c r="C8" s="187"/>
      <c r="D8" s="187"/>
      <c r="E8" s="187"/>
      <c r="F8" s="187"/>
      <c r="G8" s="187"/>
      <c r="H8" s="187"/>
    </row>
    <row r="9" spans="2:8" ht="21.75" customHeight="1" thickBot="1" x14ac:dyDescent="0.3">
      <c r="B9" s="71" t="s">
        <v>108</v>
      </c>
      <c r="C9" s="69" t="s">
        <v>16</v>
      </c>
      <c r="D9" s="70" t="s">
        <v>17</v>
      </c>
      <c r="E9" s="67" t="s">
        <v>15</v>
      </c>
      <c r="F9" s="77" t="s">
        <v>109</v>
      </c>
      <c r="G9" s="68" t="s">
        <v>32</v>
      </c>
      <c r="H9" s="70" t="s">
        <v>33</v>
      </c>
    </row>
    <row r="10" spans="2:8" ht="59.25" customHeight="1" x14ac:dyDescent="0.25">
      <c r="B10" s="84"/>
      <c r="C10" s="84" t="s">
        <v>34</v>
      </c>
      <c r="D10" s="84"/>
      <c r="E10" s="84"/>
      <c r="F10" s="62" t="s">
        <v>34</v>
      </c>
      <c r="G10" s="62" t="s">
        <v>34</v>
      </c>
      <c r="H10" s="84"/>
    </row>
    <row r="11" spans="2:8" ht="57.75" customHeight="1" x14ac:dyDescent="0.25">
      <c r="B11" s="7"/>
      <c r="C11" s="7"/>
      <c r="D11" s="7"/>
      <c r="E11" s="7"/>
      <c r="F11" s="7"/>
      <c r="G11" s="7"/>
      <c r="H11" s="7"/>
    </row>
    <row r="12" spans="2:8" ht="66.75" customHeight="1" x14ac:dyDescent="0.25">
      <c r="B12" s="7"/>
      <c r="C12" s="7"/>
      <c r="D12" s="7"/>
      <c r="E12" s="7"/>
      <c r="F12" s="7"/>
      <c r="G12" s="7"/>
      <c r="H12" s="7"/>
    </row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/>
    <row r="309" spans="2:8" s="7" customFormat="1" x14ac:dyDescent="0.25"/>
    <row r="310" spans="2:8" s="7" customFormat="1" x14ac:dyDescent="0.25"/>
    <row r="311" spans="2:8" s="7" customFormat="1" x14ac:dyDescent="0.25">
      <c r="B311"/>
      <c r="C311"/>
      <c r="D311"/>
      <c r="E311"/>
      <c r="F311"/>
      <c r="G311"/>
      <c r="H311"/>
    </row>
    <row r="312" spans="2:8" s="7" customFormat="1" x14ac:dyDescent="0.25">
      <c r="B312"/>
      <c r="C312"/>
      <c r="D312"/>
      <c r="E312"/>
      <c r="F312"/>
      <c r="G312"/>
      <c r="H312"/>
    </row>
  </sheetData>
  <mergeCells count="6">
    <mergeCell ref="C1:G1"/>
    <mergeCell ref="H1:H2"/>
    <mergeCell ref="C2:G2"/>
    <mergeCell ref="B8:H8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xx_Listas!$H$2:$H$7</xm:f>
          </x14:formula1>
          <xm:sqref>G10</xm:sqref>
        </x14:dataValidation>
        <x14:dataValidation type="list" allowBlank="1" showInputMessage="1" showErrorMessage="1" xr:uid="{00000000-0002-0000-0400-000001000000}">
          <x14:formula1>
            <xm:f>xx_Listas!$D$2:$D$4</xm:f>
          </x14:formula1>
          <xm:sqref>F10</xm:sqref>
        </x14:dataValidation>
        <x14:dataValidation type="list" allowBlank="1" showInputMessage="1" showErrorMessage="1" xr:uid="{00000000-0002-0000-0400-000002000000}">
          <x14:formula1>
            <xm:f>xx_Listas!$I$2:$I$30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zoomScale="80" zoomScaleNormal="80" workbookViewId="0">
      <selection activeCell="G11" sqref="G11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10.5" customHeight="1" x14ac:dyDescent="0.25"/>
    <row r="2" spans="2:4" s="8" customFormat="1" ht="22.5" customHeight="1" x14ac:dyDescent="0.25">
      <c r="B2" s="191" t="s">
        <v>4</v>
      </c>
      <c r="C2" s="192"/>
      <c r="D2" s="193"/>
    </row>
    <row r="3" spans="2:4" ht="9.75" customHeight="1" x14ac:dyDescent="0.25"/>
    <row r="4" spans="2:4" ht="38.25" customHeight="1" x14ac:dyDescent="0.25">
      <c r="B4" s="194" t="s">
        <v>110</v>
      </c>
      <c r="C4" s="195"/>
      <c r="D4" s="196"/>
    </row>
    <row r="5" spans="2:4" ht="9.9499999999999993" customHeight="1" thickBot="1" x14ac:dyDescent="0.3"/>
    <row r="6" spans="2:4" ht="64.5" customHeight="1" thickBot="1" x14ac:dyDescent="0.3">
      <c r="B6" s="189" t="s">
        <v>111</v>
      </c>
      <c r="C6" s="190"/>
      <c r="D6" s="103" t="s">
        <v>112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88" t="s">
        <v>113</v>
      </c>
      <c r="C8" s="188"/>
      <c r="D8" s="188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Feature dataset</v>
      </c>
      <c r="D10" s="24" t="str">
        <f>VLOOKUP(D6,xx_ListasInstructivo!A1:Q8,10,0)</f>
        <v>Escriba el nombre del  dataset en el que reposa el  feature class en la GDB corporativa (en caso que sea procedente).</v>
      </c>
    </row>
    <row r="11" spans="2:4" ht="63.95" customHeight="1" x14ac:dyDescent="0.25">
      <c r="B11" s="10">
        <v>2</v>
      </c>
      <c r="C11" s="10" t="str">
        <f>VLOOKUP(D6,xx_ListasInstructivo!A1:I8,3,0)</f>
        <v>Nombre del feature class</v>
      </c>
      <c r="D11" s="24" t="str">
        <f>VLOOKUP(D6,xx_ListasInstructivo!A1:Q8,11,0)</f>
        <v xml:space="preserve">Escriba el nombre del feature class objeto a diligenciar. </v>
      </c>
    </row>
    <row r="12" spans="2:4" ht="63.95" customHeight="1" x14ac:dyDescent="0.25">
      <c r="B12" s="10">
        <v>3</v>
      </c>
      <c r="C12" s="10" t="str">
        <f>VLOOKUP(D6,xx_ListasInstructivo!A1:I8,4,0)</f>
        <v>Alias FC</v>
      </c>
      <c r="D12" s="24" t="str">
        <f>VLOOKUP(D6,xx_ListasInstructivo!A1:Q8,12,0)</f>
        <v>Escriba el nombre del alias al que hace referencia el Feature Class, en caso que este haya sido generado.</v>
      </c>
    </row>
    <row r="13" spans="2:4" ht="63.95" customHeight="1" x14ac:dyDescent="0.25">
      <c r="B13" s="10">
        <v>4</v>
      </c>
      <c r="C13" s="10" t="str">
        <f>VLOOKUP(D6,xx_ListasInstructivo!A1:I8,5,0)</f>
        <v>Geometría / Tipo Dato</v>
      </c>
      <c r="D13" s="24" t="str">
        <f>VLOOKUP(D6,xx_ListasInstructivo!A1:Q8,13,0)</f>
        <v>Seleccione, mediante desplegable, cual es el tipo del dato o su geometría</v>
      </c>
    </row>
    <row r="14" spans="2:4" ht="63.95" customHeight="1" x14ac:dyDescent="0.25">
      <c r="B14" s="10">
        <v>5</v>
      </c>
      <c r="C14" s="10" t="str">
        <f>VLOOKUP(D6,xx_ListasInstructivo!A1:I8,6,0)</f>
        <v>Cantidad de elementos</v>
      </c>
      <c r="D14" s="24" t="str">
        <f>VLOOKUP(D6,xx_ListasInstructivo!A1:Q8,14,0)</f>
        <v>Escriba el número de registros  que posee el elemento.</v>
      </c>
    </row>
    <row r="15" spans="2:4" ht="63.95" customHeight="1" x14ac:dyDescent="0.25">
      <c r="B15" s="10">
        <v>6</v>
      </c>
      <c r="C15" s="10" t="str">
        <f>VLOOKUP(D6,xx_ListasInstructivo!A1:I8,7,0)</f>
        <v>Descripción</v>
      </c>
      <c r="D15" s="24" t="str">
        <f>VLOOKUP(D6,xx_ListasInstructivo!A1:Q8,15,0)</f>
        <v>Describa  cual es la información que contiente el  feature class.</v>
      </c>
    </row>
    <row r="16" spans="2:4" ht="63.95" customHeight="1" x14ac:dyDescent="0.25">
      <c r="B16" s="10">
        <v>7</v>
      </c>
      <c r="C16" s="10" t="str">
        <f>VLOOKUP(D6,xx_ListasInstructivo!A1:I8,8,0)</f>
        <v>Dependencia</v>
      </c>
      <c r="D16" s="24" t="str">
        <f>VLOOKUP(D6,xx_ListasInstructivo!A1:Q8,16,0)</f>
        <v>Seleccione, mediante desplegable, el nombre de la dependencia responsable del feature class</v>
      </c>
    </row>
    <row r="17" spans="2:4" ht="63.95" customHeight="1" x14ac:dyDescent="0.25">
      <c r="B17" s="10">
        <v>8</v>
      </c>
      <c r="C17" s="10" t="str">
        <f>VLOOKUP(D6,xx_ListasInstructivo!A1:I8,9,0)</f>
        <v>Correo de contacto</v>
      </c>
      <c r="D17" s="24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zoomScale="90" zoomScaleNormal="90" workbookViewId="0">
      <selection activeCell="A2" sqref="A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112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53</v>
      </c>
      <c r="I2" s="4" t="s">
        <v>17</v>
      </c>
      <c r="J2" s="25" t="s">
        <v>114</v>
      </c>
      <c r="K2" s="25" t="s">
        <v>115</v>
      </c>
      <c r="L2" s="25" t="s">
        <v>116</v>
      </c>
      <c r="M2" s="25" t="s">
        <v>117</v>
      </c>
      <c r="N2" s="25" t="s">
        <v>118</v>
      </c>
      <c r="O2" s="25" t="s">
        <v>119</v>
      </c>
      <c r="P2" s="25" t="s">
        <v>120</v>
      </c>
      <c r="Q2" s="25" t="s">
        <v>121</v>
      </c>
    </row>
    <row r="3" spans="1:17" ht="63.95" customHeight="1" x14ac:dyDescent="0.25">
      <c r="A3" s="3" t="s">
        <v>122</v>
      </c>
      <c r="B3" s="4" t="s">
        <v>18</v>
      </c>
      <c r="C3" s="4" t="s">
        <v>19</v>
      </c>
      <c r="D3" s="4" t="s">
        <v>20</v>
      </c>
      <c r="E3" s="4" t="s">
        <v>21</v>
      </c>
      <c r="F3" s="6" t="s">
        <v>22</v>
      </c>
      <c r="G3" s="4" t="s">
        <v>123</v>
      </c>
      <c r="H3" s="4" t="s">
        <v>123</v>
      </c>
      <c r="I3" s="4" t="s">
        <v>123</v>
      </c>
      <c r="J3" s="25" t="s">
        <v>124</v>
      </c>
      <c r="K3" s="25" t="s">
        <v>125</v>
      </c>
      <c r="L3" s="25" t="s">
        <v>126</v>
      </c>
      <c r="M3" s="25" t="s">
        <v>127</v>
      </c>
      <c r="N3" s="25" t="s">
        <v>128</v>
      </c>
      <c r="O3" s="25" t="s">
        <v>123</v>
      </c>
      <c r="P3" s="5" t="s">
        <v>123</v>
      </c>
      <c r="Q3" s="5" t="s">
        <v>123</v>
      </c>
    </row>
    <row r="4" spans="1:17" ht="63.95" customHeight="1" x14ac:dyDescent="0.25">
      <c r="A4" s="3" t="s">
        <v>129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123</v>
      </c>
      <c r="J4" s="25" t="s">
        <v>130</v>
      </c>
      <c r="K4" s="25" t="s">
        <v>131</v>
      </c>
      <c r="L4" s="25" t="s">
        <v>132</v>
      </c>
      <c r="M4" s="25" t="s">
        <v>133</v>
      </c>
      <c r="N4" s="25" t="s">
        <v>134</v>
      </c>
      <c r="O4" s="25" t="s">
        <v>135</v>
      </c>
      <c r="P4" s="25" t="s">
        <v>136</v>
      </c>
      <c r="Q4" s="25" t="s">
        <v>123</v>
      </c>
    </row>
    <row r="5" spans="1:17" ht="63.95" customHeight="1" x14ac:dyDescent="0.25">
      <c r="A5" s="3" t="s">
        <v>137</v>
      </c>
      <c r="B5" s="4" t="s">
        <v>138</v>
      </c>
      <c r="C5" s="4" t="s">
        <v>31</v>
      </c>
      <c r="D5" s="4" t="s">
        <v>32</v>
      </c>
      <c r="E5" s="4" t="s">
        <v>33</v>
      </c>
      <c r="F5" s="4" t="s">
        <v>123</v>
      </c>
      <c r="G5" s="4" t="s">
        <v>123</v>
      </c>
      <c r="H5" s="4" t="s">
        <v>123</v>
      </c>
      <c r="I5" s="4" t="s">
        <v>123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123</v>
      </c>
      <c r="O5" s="25" t="s">
        <v>123</v>
      </c>
      <c r="P5" s="25" t="s">
        <v>123</v>
      </c>
      <c r="Q5" s="25" t="s">
        <v>123</v>
      </c>
    </row>
    <row r="6" spans="1:17" ht="63.95" customHeight="1" x14ac:dyDescent="0.25">
      <c r="A6" s="3" t="s">
        <v>143</v>
      </c>
      <c r="B6" s="4" t="s">
        <v>36</v>
      </c>
      <c r="C6" s="4" t="s">
        <v>37</v>
      </c>
      <c r="D6" s="4" t="s">
        <v>38</v>
      </c>
      <c r="E6" s="4" t="s">
        <v>15</v>
      </c>
      <c r="F6" s="4" t="s">
        <v>39</v>
      </c>
      <c r="G6" s="4" t="s">
        <v>40</v>
      </c>
      <c r="H6" s="4" t="s">
        <v>144</v>
      </c>
      <c r="I6" s="4" t="s">
        <v>123</v>
      </c>
      <c r="J6" s="25" t="s">
        <v>145</v>
      </c>
      <c r="K6" s="25" t="s">
        <v>146</v>
      </c>
      <c r="L6" s="25" t="s">
        <v>147</v>
      </c>
      <c r="M6" s="25" t="s">
        <v>148</v>
      </c>
      <c r="N6" s="25" t="s">
        <v>149</v>
      </c>
      <c r="O6" s="25" t="s">
        <v>150</v>
      </c>
      <c r="P6" s="25" t="s">
        <v>151</v>
      </c>
      <c r="Q6" s="25" t="s">
        <v>123</v>
      </c>
    </row>
    <row r="7" spans="1:17" ht="63.95" customHeight="1" x14ac:dyDescent="0.25">
      <c r="A7" s="3" t="s">
        <v>152</v>
      </c>
      <c r="B7" s="4" t="s">
        <v>44</v>
      </c>
      <c r="C7" s="4" t="s">
        <v>37</v>
      </c>
      <c r="D7" s="4" t="s">
        <v>38</v>
      </c>
      <c r="E7" s="4" t="s">
        <v>15</v>
      </c>
      <c r="F7" s="4" t="s">
        <v>39</v>
      </c>
      <c r="G7" s="4" t="s">
        <v>40</v>
      </c>
      <c r="H7" s="4" t="s">
        <v>144</v>
      </c>
      <c r="I7" s="4" t="s">
        <v>123</v>
      </c>
      <c r="J7" s="25" t="s">
        <v>153</v>
      </c>
      <c r="K7" s="25" t="s">
        <v>146</v>
      </c>
      <c r="L7" s="25" t="s">
        <v>154</v>
      </c>
      <c r="M7" s="25" t="s">
        <v>155</v>
      </c>
      <c r="N7" s="25" t="s">
        <v>156</v>
      </c>
      <c r="O7" s="25" t="s">
        <v>157</v>
      </c>
      <c r="P7" s="25" t="s">
        <v>158</v>
      </c>
      <c r="Q7" s="25" t="s">
        <v>123</v>
      </c>
    </row>
    <row r="8" spans="1:17" ht="157.5" x14ac:dyDescent="0.25">
      <c r="A8" s="3" t="s">
        <v>159</v>
      </c>
      <c r="B8" s="4" t="s">
        <v>108</v>
      </c>
      <c r="C8" s="4" t="s">
        <v>16</v>
      </c>
      <c r="D8" s="4" t="s">
        <v>17</v>
      </c>
      <c r="E8" s="4" t="s">
        <v>15</v>
      </c>
      <c r="F8" s="4" t="s">
        <v>109</v>
      </c>
      <c r="G8" s="4" t="s">
        <v>32</v>
      </c>
      <c r="H8" s="4" t="s">
        <v>33</v>
      </c>
      <c r="I8" s="4" t="s">
        <v>123</v>
      </c>
      <c r="J8" s="25" t="s">
        <v>160</v>
      </c>
      <c r="K8" s="25" t="s">
        <v>161</v>
      </c>
      <c r="L8" s="25" t="s">
        <v>162</v>
      </c>
      <c r="M8" s="25" t="s">
        <v>163</v>
      </c>
      <c r="N8" s="25" t="s">
        <v>164</v>
      </c>
      <c r="O8" s="25" t="s">
        <v>165</v>
      </c>
      <c r="P8" s="25" t="s">
        <v>166</v>
      </c>
      <c r="Q8" s="25" t="s">
        <v>123</v>
      </c>
    </row>
    <row r="14" spans="1:17" x14ac:dyDescent="0.25">
      <c r="A14" s="2" t="s">
        <v>167</v>
      </c>
    </row>
    <row r="15" spans="1:17" x14ac:dyDescent="0.25">
      <c r="A15" t="s">
        <v>112</v>
      </c>
    </row>
    <row r="16" spans="1:17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137</v>
      </c>
    </row>
    <row r="19" spans="1:1" x14ac:dyDescent="0.25">
      <c r="A19" t="s">
        <v>143</v>
      </c>
    </row>
    <row r="20" spans="1:1" x14ac:dyDescent="0.25">
      <c r="A20" t="s">
        <v>152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A2C877D4C51D4F9598C0164B3E1773" ma:contentTypeVersion="15" ma:contentTypeDescription="Crear nuevo documento." ma:contentTypeScope="" ma:versionID="bdb7e993b2428ca863546868d7d21f93">
  <xsd:schema xmlns:xsd="http://www.w3.org/2001/XMLSchema" xmlns:xs="http://www.w3.org/2001/XMLSchema" xmlns:p="http://schemas.microsoft.com/office/2006/metadata/properties" xmlns:ns1="http://schemas.microsoft.com/sharepoint/v3" xmlns:ns2="5d01b8c8-f446-401d-a0f2-87747949e2b9" xmlns:ns3="69a24957-103b-4db7-9c92-04596abef95b" targetNamespace="http://schemas.microsoft.com/office/2006/metadata/properties" ma:root="true" ma:fieldsID="68b14d9a375b8a8cb01f8b2555fdbee6" ns1:_="" ns2:_="" ns3:_="">
    <xsd:import namespace="http://schemas.microsoft.com/sharepoint/v3"/>
    <xsd:import namespace="5d01b8c8-f446-401d-a0f2-87747949e2b9"/>
    <xsd:import namespace="69a24957-103b-4db7-9c92-04596abef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1b8c8-f446-401d-a0f2-87747949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3109ea5-1aec-4ab3-b528-d9f4ea446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4957-103b-4db7-9c92-04596abef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cc185-0f47-410c-a473-423bc7b6b222}" ma:internalName="TaxCatchAll" ma:showField="CatchAllData" ma:web="69a24957-103b-4db7-9c92-04596abef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24957-103b-4db7-9c92-04596abef95b" xsi:nil="true"/>
    <lcf76f155ced4ddcb4097134ff3c332f xmlns="5d01b8c8-f446-401d-a0f2-87747949e2b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922245-E274-4E22-8B1A-864D52CC7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01b8c8-f446-401d-a0f2-87747949e2b9"/>
    <ds:schemaRef ds:uri="69a24957-103b-4db7-9c92-04596abef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6A0C5-9041-4D31-951F-7D5C8E73484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796ed091-6227-45da-a056-db63388ed980"/>
    <ds:schemaRef ds:uri="http://schemas.openxmlformats.org/package/2006/metadata/core-properties"/>
    <ds:schemaRef ds:uri="87d958e2-2a57-41b1-84ad-c9443abcff11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69a24957-103b-4db7-9c92-04596abef95b"/>
    <ds:schemaRef ds:uri="5d01b8c8-f446-401d-a0f2-87747949e2b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VALENTINA</cp:lastModifiedBy>
  <cp:revision/>
  <dcterms:created xsi:type="dcterms:W3CDTF">2021-04-08T23:01:38Z</dcterms:created>
  <dcterms:modified xsi:type="dcterms:W3CDTF">2025-10-22T20:51:16Z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0x01010068A2C877D4C51D4F9598C0164B3E1773</vt:lpwstr>
  </property>
  <property fmtid="{D5CDD505-2E9C-101B-9397-08002B2CF9AE}" pid="3" name="ESRI_WORKBOOK_ID">
    <vt:lpwstr>5e857cbb3f8740b9b590c990b38da758</vt:lpwstr>
  </property>
</Properties>
</file>