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1\Alcaldia\208-DAP\20830-S-IEE\U-Planea-Inf\E-SIT\Cmn-SIT\OpenData-GIS\CatalogoGeografico\"/>
    </mc:Choice>
  </mc:AlternateContent>
  <bookViews>
    <workbookView xWindow="-120" yWindow="-120" windowWidth="20730" windowHeight="11160" activeTab="1"/>
  </bookViews>
  <sheets>
    <sheet name="Hoja1" sheetId="18" r:id="rId1"/>
    <sheet name="DiccionarioDatos" sheetId="4" r:id="rId2"/>
    <sheet name="Dominios" sheetId="6" r:id="rId3"/>
    <sheet name="Subtipos" sheetId="2" r:id="rId4"/>
    <sheet name="xx_Listas" sheetId="3" state="hidden" r:id="rId5"/>
    <sheet name="Raster" sheetId="17" r:id="rId6"/>
    <sheet name="Instructivo" sheetId="14" r:id="rId7"/>
    <sheet name="xx_ListasInstructivo" sheetId="15" state="hidden" r:id="rId8"/>
    <sheet name="ESRI_MAPINFO_SHEET" sheetId="16" state="veryHidden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4" l="1"/>
  <c r="D16" i="14"/>
  <c r="D15" i="14"/>
  <c r="D14" i="14"/>
  <c r="D13" i="14"/>
  <c r="D12" i="14"/>
  <c r="D11" i="14"/>
  <c r="D10" i="14"/>
  <c r="C17" i="14"/>
  <c r="C16" i="14"/>
  <c r="C15" i="14"/>
  <c r="C14" i="14"/>
  <c r="C13" i="14"/>
  <c r="C12" i="14"/>
  <c r="C11" i="14"/>
  <c r="C10" i="14"/>
</calcChain>
</file>

<file path=xl/sharedStrings.xml><?xml version="1.0" encoding="utf-8"?>
<sst xmlns="http://schemas.openxmlformats.org/spreadsheetml/2006/main" count="525" uniqueCount="200">
  <si>
    <t>Cód. FO-GINF-041</t>
  </si>
  <si>
    <t>Formato</t>
  </si>
  <si>
    <t>Versión. 1</t>
  </si>
  <si>
    <t>FO- GINF Diccionario de datos geográfico</t>
  </si>
  <si>
    <t>DEPARTAMENTO ADMINISTRATIVO DE PLANEACIÓN - SUBDIRECCIÓN DE PROSPECTIVA, INFORMACIÓN Y EVALUACIÓN ESTRATÉGICA</t>
  </si>
  <si>
    <t>SECCIÓN 1: DATOS GENERALES</t>
  </si>
  <si>
    <t>SECCIÓN 2: DATOS BÁSICOS</t>
  </si>
  <si>
    <t>SECCIÓN 3: DATOS DE CAMPOS</t>
  </si>
  <si>
    <t>SECCIÓN 4: OPEN DATA</t>
  </si>
  <si>
    <t>Feature dataset</t>
  </si>
  <si>
    <t>Nombre del feature class</t>
  </si>
  <si>
    <t>Alias FC</t>
  </si>
  <si>
    <t>Geometría / Tipo Dato</t>
  </si>
  <si>
    <t>Cantidad de elementos</t>
  </si>
  <si>
    <t>Descripción</t>
  </si>
  <si>
    <t xml:space="preserve">Dependencia  </t>
  </si>
  <si>
    <t>Correo de contacto</t>
  </si>
  <si>
    <t>Sistema de coordenadas</t>
  </si>
  <si>
    <t>Fecha de elaboración</t>
  </si>
  <si>
    <t>Topología</t>
  </si>
  <si>
    <t>Reglas topológicas</t>
  </si>
  <si>
    <t>Excepciones</t>
  </si>
  <si>
    <t>Nombre del campo</t>
  </si>
  <si>
    <t>Tipo de dato</t>
  </si>
  <si>
    <t>Longitud dato</t>
  </si>
  <si>
    <t>Alias Campo</t>
  </si>
  <si>
    <t>Descripción del campo</t>
  </si>
  <si>
    <t>Acepta nulos</t>
  </si>
  <si>
    <t>Subtipo/Dominio</t>
  </si>
  <si>
    <t>Feature Class
publicable</t>
  </si>
  <si>
    <t>Campo publicable</t>
  </si>
  <si>
    <t>Clasificación</t>
  </si>
  <si>
    <t>Observaciones</t>
  </si>
  <si>
    <t>Seleccione</t>
  </si>
  <si>
    <t>DEPARTAMENTO ADMINISTRATIVO DE PLANEACIÓN - SUBDIRECCIÓN DE INFORMACIÓN Y EVALUACIÓN ESTRATÉGICA</t>
  </si>
  <si>
    <t>SECCIÓN 5: DOMINIOS</t>
  </si>
  <si>
    <t>Nombre dominio</t>
  </si>
  <si>
    <t>Tipo dato</t>
  </si>
  <si>
    <t>Valor por defecto</t>
  </si>
  <si>
    <t>Código</t>
  </si>
  <si>
    <t>Nombre</t>
  </si>
  <si>
    <t>Descripción Código</t>
  </si>
  <si>
    <t xml:space="preserve">Formato					</t>
  </si>
  <si>
    <t>SECCIÓN 6: SUBTIPOS</t>
  </si>
  <si>
    <t>Nombre de subtipo</t>
  </si>
  <si>
    <t>Geometria</t>
  </si>
  <si>
    <t>Coordenadas</t>
  </si>
  <si>
    <t>TipoDato</t>
  </si>
  <si>
    <t>Nulos</t>
  </si>
  <si>
    <t>Open Data</t>
  </si>
  <si>
    <t>TOPOLOGIA</t>
  </si>
  <si>
    <t>TipoDominio_Subtipo</t>
  </si>
  <si>
    <t>Transparencia</t>
  </si>
  <si>
    <t>Dependencia</t>
  </si>
  <si>
    <t>Punto</t>
  </si>
  <si>
    <t>MAGNA_Medellin_Antioquia_2010</t>
  </si>
  <si>
    <t>Texto/String</t>
  </si>
  <si>
    <t xml:space="preserve">Si </t>
  </si>
  <si>
    <t>Si</t>
  </si>
  <si>
    <t>CodedValue</t>
  </si>
  <si>
    <t>Datos sensibles</t>
  </si>
  <si>
    <t>Agencia para la Gestión del Paisaje, el Patrimonio y APP</t>
  </si>
  <si>
    <t>Línea</t>
  </si>
  <si>
    <t>WGS84</t>
  </si>
  <si>
    <t>Entero corto/Short integer</t>
  </si>
  <si>
    <t>No</t>
  </si>
  <si>
    <t>Si/Ocultar columnas a publicar</t>
  </si>
  <si>
    <t>Datos personales</t>
  </si>
  <si>
    <t>Área Metropolitana del Valle de Aburra - AMVA</t>
  </si>
  <si>
    <t>Polígono</t>
  </si>
  <si>
    <t>Otro</t>
  </si>
  <si>
    <t>Entero largo/Long integer</t>
  </si>
  <si>
    <t>Datos públicos</t>
  </si>
  <si>
    <t xml:space="preserve">Departamento Administrativo de Gestión del Riesgo de Desastres </t>
  </si>
  <si>
    <t>Tablas</t>
  </si>
  <si>
    <t>Desconocido</t>
  </si>
  <si>
    <t>Doble/Double</t>
  </si>
  <si>
    <t>Dato semiprivado</t>
  </si>
  <si>
    <t>Departamento Administrativo de Planeación</t>
  </si>
  <si>
    <t>No Aplica</t>
  </si>
  <si>
    <t>Fecha/Date</t>
  </si>
  <si>
    <t>Dato privado</t>
  </si>
  <si>
    <t>Secretaría de Comunicaciones</t>
  </si>
  <si>
    <t>Secretaría de Cultura Ciudadana</t>
  </si>
  <si>
    <t>Secretaría de Educación</t>
  </si>
  <si>
    <t>Secretaría de Evaluación y Control</t>
  </si>
  <si>
    <t>Secretaría de Gestión Humana  y servicio a la ciudadanía</t>
  </si>
  <si>
    <t>Secretaría de Gestión y Control Territorial</t>
  </si>
  <si>
    <t>Secretaría de Gobierno Y Gestión del Gabinete</t>
  </si>
  <si>
    <t>Secretaría de Hacienda</t>
  </si>
  <si>
    <t>Secretaría de Inclusión Social, Familia y Dererchos Humanos</t>
  </si>
  <si>
    <t>Secretaría de Infraestructura Física</t>
  </si>
  <si>
    <t>Secretaría de Innovación Digital</t>
  </si>
  <si>
    <t>Secretaría de Juventud</t>
  </si>
  <si>
    <t>Secretaría de la No-Violencia</t>
  </si>
  <si>
    <t>Secretaría de Medio Ambiente</t>
  </si>
  <si>
    <t>Secretaría de Movilidad</t>
  </si>
  <si>
    <t>Secretaría de Mujeres</t>
  </si>
  <si>
    <t>Secretaría de Participación Ciudadana</t>
  </si>
  <si>
    <t>Secretaría de Salud</t>
  </si>
  <si>
    <t>Secretaría de Seguridad y Convivencia</t>
  </si>
  <si>
    <t>Secretaría de Suministros y Servicios</t>
  </si>
  <si>
    <t>Secretaría Desarrollo Económico</t>
  </si>
  <si>
    <t>Secretaría General</t>
  </si>
  <si>
    <t>Secretaría Privada</t>
  </si>
  <si>
    <t>Entes descentralizados /Gerencias</t>
  </si>
  <si>
    <t>Nombre imagen</t>
  </si>
  <si>
    <t>Imagen publicable</t>
  </si>
  <si>
    <t>DEPARTAMENTO ADMINISTRATIVO DE PLANEACIÓN</t>
  </si>
  <si>
    <t>SUBDIRECCIÓN DE PROSPECTIVA, INFORMACIÓN Y EVALUACIÓN ESTRATÉGICA - UNIDAD DE PLANEACIÓN DE LA INFORMACIÓN</t>
  </si>
  <si>
    <t>Tipo de Sección
(Haga clic  sobre la celda D6 para activar el menú desplegable y mostrar las instrucciones de diligenciamiento)</t>
  </si>
  <si>
    <t>Sección 1- Datos generales</t>
  </si>
  <si>
    <t>A continuación se describe la manera como deben ser diligenciados los campos de los formatos, de acuerdo al tipo de sección seleccionada para ser diligenciada</t>
  </si>
  <si>
    <t>Escriba el nombre del  dataset en el que reposa el  feature class en la GDB corporativa (en caso que sea procedente).</t>
  </si>
  <si>
    <t>Escriba el nombre del alias al que hace referencia el Feature Class, en caso que este haya sido generado.</t>
  </si>
  <si>
    <t>Seleccione, mediante desplegable, cual es el tipo del dato o su geometría</t>
  </si>
  <si>
    <t>Escriba el número de registros  que posee el elemento.</t>
  </si>
  <si>
    <t>Describa  cual es la información que contiente el  feature class.</t>
  </si>
  <si>
    <t>Seleccione, mediante desplegable, el nombre de la dependencia responsable del feature class</t>
  </si>
  <si>
    <t>Escriba el correo electrónico del líder (proyecto o programa) responsable de producir el feature class.</t>
  </si>
  <si>
    <t>Sección 2-Datos básicos</t>
  </si>
  <si>
    <t>No aplica</t>
  </si>
  <si>
    <t>Seleccione, mediante desplegable, cual es el sistema de coordenadas asociado al elemento.</t>
  </si>
  <si>
    <t>Escriba la fecha en la que se diligencia la información del elemento.</t>
  </si>
  <si>
    <t>Seleccione, mediante desplegable, si en el proceso de elaboración del elemento se le aplicaron reglas topológicas.</t>
  </si>
  <si>
    <t>Escriba las reglas topológicas utilizadas según el tipo de geometría.</t>
  </si>
  <si>
    <t>Escriba cuales son las excepciones que se pueden presentar a la hora de realizar el proceso de validación topológica.</t>
  </si>
  <si>
    <t>Sección 3-Datos de campos</t>
  </si>
  <si>
    <t>Escriba el  nombre original del campo contenido en el feature class.</t>
  </si>
  <si>
    <t>Seleccione, mediante  desplegable, cual es el tipo del dato (numérico, texto, fecha…).</t>
  </si>
  <si>
    <t>Escriba cual es la longitud del dato.</t>
  </si>
  <si>
    <t>Escriba el nombre del alias al que hace referencia el campo, en caso que este haya sido generado.</t>
  </si>
  <si>
    <t>Describa cual es la información a la que hace referencia el campo.</t>
  </si>
  <si>
    <t>Seleccione, mediante desplegable, si el campo acepta nulos como valor permitido.</t>
  </si>
  <si>
    <t>Escriba el nombre del  dominio o subtipo en caso que para el campo haya sido generado. Para facilitar su búsqueda en la sección correspondiente enlace el elemento a su descripción mediante un hipervínculo.</t>
  </si>
  <si>
    <t>Sección 4-Open Data</t>
  </si>
  <si>
    <t>Feature  Class  publicable</t>
  </si>
  <si>
    <t>Seleccionee, mediante desplegable, si el Feature Class puede ser publicado como dato abierto en los portales de la Alcaldía de Medellín.</t>
  </si>
  <si>
    <t>En caso que el Feature Class puede ser publicado, seleccionee mediante desplegable, si  los datos del campo pueden ser publicados o tienen algún tipo de restricción</t>
  </si>
  <si>
    <t xml:space="preserve">Seleccione, mediate desplegable, el tipo de dato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</si>
  <si>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del feature class.</t>
  </si>
  <si>
    <t>Sección 5-Dominios</t>
  </si>
  <si>
    <t>Descripción código</t>
  </si>
  <si>
    <t>Escriba el nombre del dominio que se va a diligenciar</t>
  </si>
  <si>
    <t>Seleccione, mediante  desplegable, cual es el tipo del dato (numérico o texto).</t>
  </si>
  <si>
    <t>Escriba el valor por defecto que tiene el dominio para el campo que aplica.</t>
  </si>
  <si>
    <t>Describa cual es la información a la que hace referfencia el dominio.</t>
  </si>
  <si>
    <t>Escriba los códigos que utilice el dominio para diligenciar información.</t>
  </si>
  <si>
    <t>Escriba el nombre completo al que hace referencia el código del dominio.</t>
  </si>
  <si>
    <t>Describa cual es la información a la que hace referencia el código del dominio.</t>
  </si>
  <si>
    <t>Sección 6-Subtipos</t>
  </si>
  <si>
    <t>Escriba el nombre del subtipo que se va a diligenciar</t>
  </si>
  <si>
    <t>Escriba el valor por defecto que tiene el subtipo para el campo que aplica.</t>
  </si>
  <si>
    <t>Describa cual es la información a la que hace referfencia el subtipo.</t>
  </si>
  <si>
    <t>Escriba los códigos que utilice el subtipo para diligenciar información.</t>
  </si>
  <si>
    <t>Escriba el nombre completo al que hace referencia el código del subtipo.</t>
  </si>
  <si>
    <t>Describa cual es la información a la que hace referencia el código del subtipo.</t>
  </si>
  <si>
    <t>Secciones</t>
  </si>
  <si>
    <t>SECCIÓN 7: RÁSTER</t>
  </si>
  <si>
    <t>Sección 7-Ráster</t>
  </si>
  <si>
    <t>Escriba el nombre de la imagen ráster</t>
  </si>
  <si>
    <t>Seleccione, mediante desplegable, el nombre de la dependencia responsable de la imagen ráster</t>
  </si>
  <si>
    <t>Escriba el correo electrónico del líder de unidad responsable de la imagen ráster</t>
  </si>
  <si>
    <t>Describa cuales son las características de la imagen ráster</t>
  </si>
  <si>
    <t>Seleccionee, mediante desplegable, si la imagen ráster puede ser publicada como dato abierto en los portales de la Alcaldía de Medellín.</t>
  </si>
  <si>
    <t xml:space="preserve">Seleccione, mediate desplegable, cómo se categoriza la imagen ráster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</si>
  <si>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 la imagen ráster.</t>
  </si>
  <si>
    <t xml:space="preserve">Escriba el nombre del feature class objeto a diligenciar. </t>
  </si>
  <si>
    <t>DIRECCION</t>
  </si>
  <si>
    <t>X_MAGNAMED</t>
  </si>
  <si>
    <t>Y_MAGNAMED</t>
  </si>
  <si>
    <t>LATITUD</t>
  </si>
  <si>
    <t>LONGITUD</t>
  </si>
  <si>
    <t>SITIO</t>
  </si>
  <si>
    <t>INDICACIONES</t>
  </si>
  <si>
    <t>COMUNA_CORREGIMIENTO</t>
  </si>
  <si>
    <t>BARRIO_VEREDA</t>
  </si>
  <si>
    <t>COORD_Y</t>
  </si>
  <si>
    <t>COORD_X</t>
  </si>
  <si>
    <t>DLLO_ECONOMICO.PITs</t>
  </si>
  <si>
    <t>DLLO_ECONOMICO.Sub_Turismo</t>
  </si>
  <si>
    <t>NORTE</t>
  </si>
  <si>
    <t>ESTE</t>
  </si>
  <si>
    <t xml:space="preserve">Atractivos Turisticos </t>
  </si>
  <si>
    <t xml:space="preserve">Se requiere cargar un filto donde se indentifiquen los Sitios IMPERDIBLES </t>
  </si>
  <si>
    <t xml:space="preserve">Beacons </t>
  </si>
  <si>
    <t>Se requiere cargar en la GDB</t>
  </si>
  <si>
    <t>pablo.velez@medellin.gov.co</t>
  </si>
  <si>
    <t xml:space="preserve">Nombre del sitio donde se indica el tipo de atención que se brinda.  </t>
  </si>
  <si>
    <t xml:space="preserve">Ubicación del punto de información. </t>
  </si>
  <si>
    <t>Nombre de la comuna o corregimiento donde se ubica el punto de información.</t>
  </si>
  <si>
    <t xml:space="preserve">Nombre del barrio o vereda donde se ubica el punto de información. </t>
  </si>
  <si>
    <t>Coordenada Este calculada en el sistema de coordenadas planas cartesianas MAGNA-Medellín 2010.</t>
  </si>
  <si>
    <t>Coordenada Norte calculada en el sistema de coordenadas planas cartesianas MAGNA-Medellín 2010.</t>
  </si>
  <si>
    <t>Grados decimales, correspondientes a la latitud del lugar, Norte o Sur.</t>
  </si>
  <si>
    <t>Grados decimales, correspondientes a la longitud del lugar, Este u Oeste.</t>
  </si>
  <si>
    <t>Espacios donde se brinda información especializada a los visitantes y turistas sobre la ciudad y la oferta turística.</t>
  </si>
  <si>
    <t xml:space="preserve">Espacios donde se brinda información gratuita y especializada a los visitantes y turistas sobre la ciudad y su oferta turística. </t>
  </si>
  <si>
    <t>Must be covered by boundary of (los puntos estan contenidos dentro del límite del municipio de Medellín).</t>
  </si>
  <si>
    <t>Indicaciones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</si>
</sst>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6" borderId="0" xfId="0" applyFill="1"/>
    <xf numFmtId="0" fontId="3" fillId="6" borderId="0" xfId="0" applyFont="1" applyFill="1"/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7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8" fillId="6" borderId="0" xfId="0" applyFont="1" applyFill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0" fontId="0" fillId="6" borderId="17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0" fillId="0" borderId="2" xfId="0" applyBorder="1" applyAlignment="1">
      <alignment vertical="center" wrapText="1"/>
    </xf>
    <xf numFmtId="0" fontId="0" fillId="6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6" borderId="17" xfId="0" applyFill="1" applyBorder="1"/>
    <xf numFmtId="0" fontId="7" fillId="6" borderId="17" xfId="0" applyFont="1" applyFill="1" applyBorder="1" applyAlignment="1">
      <alignment horizontal="justify" vertical="top"/>
    </xf>
    <xf numFmtId="0" fontId="7" fillId="6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justify" vertical="center"/>
    </xf>
    <xf numFmtId="0" fontId="0" fillId="6" borderId="22" xfId="0" applyFill="1" applyBorder="1" applyAlignment="1">
      <alignment vertical="center"/>
    </xf>
    <xf numFmtId="0" fontId="7" fillId="6" borderId="1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vertical="center"/>
    </xf>
    <xf numFmtId="0" fontId="7" fillId="6" borderId="23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0" fillId="6" borderId="12" xfId="0" applyFill="1" applyBorder="1"/>
    <xf numFmtId="0" fontId="0" fillId="6" borderId="23" xfId="0" applyFill="1" applyBorder="1"/>
    <xf numFmtId="0" fontId="0" fillId="0" borderId="0" xfId="0" applyAlignment="1">
      <alignment horizontal="center" vertical="center"/>
    </xf>
    <xf numFmtId="0" fontId="4" fillId="3" borderId="25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0" fontId="1" fillId="6" borderId="12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6" borderId="19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top"/>
    </xf>
    <xf numFmtId="0" fontId="11" fillId="6" borderId="0" xfId="0" applyFont="1" applyFill="1" applyAlignment="1">
      <alignment horizontal="center" vertical="top"/>
    </xf>
    <xf numFmtId="0" fontId="11" fillId="6" borderId="3" xfId="0" applyFont="1" applyFill="1" applyBorder="1" applyAlignment="1">
      <alignment horizontal="center" vertical="top"/>
    </xf>
    <xf numFmtId="0" fontId="4" fillId="3" borderId="20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vertical="center" wrapText="1"/>
    </xf>
    <xf numFmtId="0" fontId="16" fillId="6" borderId="24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164" fontId="16" fillId="6" borderId="12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23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0" fontId="16" fillId="7" borderId="24" xfId="0" applyFont="1" applyFill="1" applyBorder="1" applyAlignment="1">
      <alignment vertical="center"/>
    </xf>
    <xf numFmtId="164" fontId="16" fillId="7" borderId="12" xfId="0" applyNumberFormat="1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0" fontId="16" fillId="7" borderId="23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/>
    </xf>
    <xf numFmtId="0" fontId="16" fillId="6" borderId="17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center"/>
    </xf>
    <xf numFmtId="0" fontId="16" fillId="7" borderId="1" xfId="0" applyFont="1" applyFill="1" applyBorder="1" applyAlignment="1">
      <alignment horizontal="justify" vertical="center"/>
    </xf>
    <xf numFmtId="0" fontId="16" fillId="6" borderId="31" xfId="0" applyFont="1" applyFill="1" applyBorder="1" applyAlignment="1">
      <alignment vertical="center"/>
    </xf>
    <xf numFmtId="0" fontId="16" fillId="7" borderId="1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/>
    </xf>
    <xf numFmtId="0" fontId="16" fillId="0" borderId="1" xfId="0" applyFont="1" applyBorder="1" applyAlignment="1">
      <alignment horizontal="justify" vertical="center" wrapText="1"/>
    </xf>
    <xf numFmtId="0" fontId="16" fillId="6" borderId="1" xfId="0" applyFont="1" applyFill="1" applyBorder="1" applyAlignment="1">
      <alignment horizontal="justify" vertical="center" wrapText="1"/>
    </xf>
    <xf numFmtId="0" fontId="0" fillId="4" borderId="0" xfId="0" applyFill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0" fontId="2" fillId="4" borderId="6" xfId="0" applyFont="1" applyFill="1" applyBorder="1" applyAlignment="1">
      <alignment horizontal="justify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/>
    <xf numFmtId="0" fontId="17" fillId="7" borderId="1" xfId="0" applyFont="1" applyFill="1" applyBorder="1" applyAlignment="1">
      <alignment horizontal="justify" vertical="center"/>
    </xf>
    <xf numFmtId="0" fontId="16" fillId="7" borderId="3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31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164" fontId="16" fillId="0" borderId="12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1" fillId="6" borderId="15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59"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numFmt numFmtId="164" formatCode="dd\-mm\-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solid">
          <fgColor indexed="64"/>
          <bgColor theme="0"/>
        </patternFill>
      </fill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</dxf>
    <dxf>
      <border outline="0">
        <bottom style="medium">
          <color indexed="64"/>
        </bottom>
      </border>
    </dxf>
    <dxf>
      <alignment horizontal="center" textRotation="0" indent="0" justifyLastLine="0" shrinkToFit="0" readingOrder="0"/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381000</xdr:colOff>
      <xdr:row>1</xdr:row>
      <xdr:rowOff>25400</xdr:rowOff>
    </xdr:from>
    <xdr:to>
      <xdr:col>24</xdr:col>
      <xdr:colOff>1511300</xdr:colOff>
      <xdr:row>2</xdr:row>
      <xdr:rowOff>330200</xdr:rowOff>
    </xdr:to>
    <xdr:pic>
      <xdr:nvPicPr>
        <xdr:cNvPr id="1038" name="Imagen 1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2000" y="279400"/>
          <a:ext cx="1130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774700</xdr:colOff>
      <xdr:row>1</xdr:row>
      <xdr:rowOff>25400</xdr:rowOff>
    </xdr:from>
    <xdr:to>
      <xdr:col>7</xdr:col>
      <xdr:colOff>1905000</xdr:colOff>
      <xdr:row>2</xdr:row>
      <xdr:rowOff>317500</xdr:rowOff>
    </xdr:to>
    <xdr:pic>
      <xdr:nvPicPr>
        <xdr:cNvPr id="2058" name="Imagen 1">
          <a:extLst>
            <a:ext uri="{FF2B5EF4-FFF2-40B4-BE49-F238E27FC236}">
              <a16:creationId xmlns:a16="http://schemas.microsoft.com/office/drawing/2014/main" xmlns="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279400"/>
          <a:ext cx="1130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63500</xdr:rowOff>
    </xdr:from>
    <xdr:to>
      <xdr:col>7</xdr:col>
      <xdr:colOff>1320800</xdr:colOff>
      <xdr:row>2</xdr:row>
      <xdr:rowOff>355600</xdr:rowOff>
    </xdr:to>
    <xdr:pic>
      <xdr:nvPicPr>
        <xdr:cNvPr id="3080" name="Imagen 1">
          <a:extLst>
            <a:ext uri="{FF2B5EF4-FFF2-40B4-BE49-F238E27FC236}">
              <a16:creationId xmlns:a16="http://schemas.microsoft.com/office/drawing/2014/main" xmlns="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0" y="317500"/>
          <a:ext cx="1130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312964</xdr:colOff>
      <xdr:row>0</xdr:row>
      <xdr:rowOff>90714</xdr:rowOff>
    </xdr:from>
    <xdr:to>
      <xdr:col>7</xdr:col>
      <xdr:colOff>1751844</xdr:colOff>
      <xdr:row>1</xdr:row>
      <xdr:rowOff>544286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7914" y="90714"/>
          <a:ext cx="1438880" cy="758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2183606</xdr:colOff>
      <xdr:row>5</xdr:row>
      <xdr:rowOff>388144</xdr:rowOff>
    </xdr:from>
    <xdr:to>
      <xdr:col>3</xdr:col>
      <xdr:colOff>1507331</xdr:colOff>
      <xdr:row>5</xdr:row>
      <xdr:rowOff>492919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3481387" y="1674019"/>
          <a:ext cx="1538288" cy="104775"/>
        </a:xfrm>
        <a:prstGeom prst="right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180975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904D84A-CD52-4D28-8C1B-97611781B3EB}"/>
            </a:ext>
            <a:ext uri="{147F2762-F138-4A5C-976F-8EAC2B608ADB}">
              <a16:predDERef xmlns:a16="http://schemas.microsoft.com/office/drawing/2014/main" xmlns="" pre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85875"/>
          <a:ext cx="171450" cy="171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423317</xdr:colOff>
      <xdr:row>8</xdr:row>
      <xdr:rowOff>50765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Diccionario" displayName="Diccionario" ref="B7:Y18" totalsRowShown="0" headerRowDxfId="58" dataDxfId="56" headerRowBorderDxfId="57" tableBorderDxfId="55">
  <tableColumns count="24">
    <tableColumn id="1" name="Feature dataset" dataDxfId="54"/>
    <tableColumn id="2" name="Nombre del feature class" dataDxfId="53"/>
    <tableColumn id="3" name="Alias FC" dataDxfId="52"/>
    <tableColumn id="4" name="Geometría / Tipo Dato" dataDxfId="51"/>
    <tableColumn id="5" name="Cantidad de elementos" dataDxfId="50"/>
    <tableColumn id="6" name="Descripción" dataDxfId="49"/>
    <tableColumn id="7" name="Dependencia  " dataDxfId="48"/>
    <tableColumn id="8" name="Correo de contacto" dataDxfId="47"/>
    <tableColumn id="9" name="Sistema de coordenadas" dataDxfId="46"/>
    <tableColumn id="10" name="Fecha de elaboración" dataDxfId="45"/>
    <tableColumn id="11" name="Topología" dataDxfId="44"/>
    <tableColumn id="12" name="Reglas topológicas" dataDxfId="43"/>
    <tableColumn id="13" name="Excepciones" dataDxfId="42"/>
    <tableColumn id="14" name="Nombre del campo" dataDxfId="41"/>
    <tableColumn id="15" name="Tipo de dato" dataDxfId="40"/>
    <tableColumn id="16" name="Longitud dato" dataDxfId="39"/>
    <tableColumn id="17" name="Alias Campo" dataDxfId="38"/>
    <tableColumn id="18" name="Descripción del campo" dataDxfId="37"/>
    <tableColumn id="19" name="Acepta nulos" dataDxfId="36"/>
    <tableColumn id="20" name="Subtipo/Dominio" dataDxfId="35"/>
    <tableColumn id="21" name="Feature Class_x000a_publicable" dataDxfId="34"/>
    <tableColumn id="22" name="Campo publicable" dataDxfId="33"/>
    <tableColumn id="23" name="Clasificación" dataDxfId="32"/>
    <tableColumn id="24" name="Observaciones" dataDxfId="3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1" name="Dominios" displayName="Dominios" ref="B7:H29" totalsRowShown="0" headerRowDxfId="30" headerRowBorderDxfId="29" tableBorderDxfId="28">
  <autoFilter ref="B7:H29"/>
  <tableColumns count="7">
    <tableColumn id="1" name="Nombre dominio" dataDxfId="27"/>
    <tableColumn id="2" name="Tipo dato" dataDxfId="26"/>
    <tableColumn id="3" name="Valor por defecto" dataDxfId="25"/>
    <tableColumn id="4" name="Descripción" dataDxfId="24"/>
    <tableColumn id="5" name="Código" dataDxfId="23"/>
    <tableColumn id="6" name="Nombre" dataDxfId="22"/>
    <tableColumn id="7" name="Descripción Código" dataDxfId="21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Subtipos" displayName="Subtipos" ref="B7:H29" totalsRowShown="0" headerRowDxfId="20" headerRowBorderDxfId="19" tableBorderDxfId="18" totalsRowBorderDxfId="17">
  <autoFilter ref="B7:H29"/>
  <tableColumns count="7">
    <tableColumn id="1" name="Nombre de subtipo"/>
    <tableColumn id="2" name="Tipo dato" dataDxfId="16"/>
    <tableColumn id="3" name="Valor por defecto" dataDxfId="15"/>
    <tableColumn id="4" name="Descripción" dataDxfId="14"/>
    <tableColumn id="5" name="Código" dataDxfId="13"/>
    <tableColumn id="6" name="Nombre" dataDxfId="12"/>
    <tableColumn id="7" name="Descripción Código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B6:H7" totalsRowShown="0" headerRowDxfId="10" dataDxfId="8" headerRowBorderDxfId="9" tableBorderDxfId="7">
  <autoFilter ref="B6:H7"/>
  <tableColumns count="7">
    <tableColumn id="1" name="Nombre imagen" dataDxfId="6"/>
    <tableColumn id="2" name="Dependencia  " dataDxfId="5"/>
    <tableColumn id="3" name="Correo de contacto" dataDxfId="4"/>
    <tableColumn id="4" name="Descripción" dataDxfId="3"/>
    <tableColumn id="5" name="Imagen publicable" dataDxfId="2"/>
    <tableColumn id="6" name="Clasificación" dataDxfId="1"/>
    <tableColumn id="7" name="Observacion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sqref="A1:B2"/>
    </sheetView>
  </sheetViews>
  <sheetFormatPr baseColWidth="10" defaultRowHeight="15.75" x14ac:dyDescent="0.25"/>
  <cols>
    <col min="1" max="1" width="18" bestFit="1" customWidth="1"/>
    <col min="2" max="2" width="61.75" bestFit="1" customWidth="1"/>
  </cols>
  <sheetData>
    <row r="1" spans="1:2" x14ac:dyDescent="0.25">
      <c r="A1" t="s">
        <v>183</v>
      </c>
      <c r="B1" t="s">
        <v>184</v>
      </c>
    </row>
    <row r="2" spans="1:2" x14ac:dyDescent="0.25">
      <c r="A2" t="s">
        <v>185</v>
      </c>
      <c r="B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P18"/>
  <sheetViews>
    <sheetView tabSelected="1" topLeftCell="A7" zoomScale="71" zoomScaleNormal="71" workbookViewId="0">
      <selection activeCell="B8" sqref="B8"/>
    </sheetView>
  </sheetViews>
  <sheetFormatPr baseColWidth="10" defaultColWidth="10.875" defaultRowHeight="15.75" x14ac:dyDescent="0.25"/>
  <cols>
    <col min="1" max="1" width="3.375" style="7" customWidth="1"/>
    <col min="2" max="2" width="36.5" style="117" bestFit="1" customWidth="1"/>
    <col min="3" max="3" width="39" style="7" bestFit="1" customWidth="1"/>
    <col min="4" max="4" width="35" style="58" bestFit="1" customWidth="1"/>
    <col min="5" max="5" width="23.125" style="9" customWidth="1"/>
    <col min="6" max="6" width="23.875" style="9" customWidth="1"/>
    <col min="7" max="7" width="32.375" style="7" customWidth="1"/>
    <col min="8" max="8" width="36.5" style="7" customWidth="1"/>
    <col min="9" max="9" width="32.375" style="7" customWidth="1"/>
    <col min="10" max="10" width="29.5" style="7" bestFit="1" customWidth="1"/>
    <col min="11" max="11" width="22.5" style="9" customWidth="1"/>
    <col min="12" max="12" width="12.125" style="9" customWidth="1"/>
    <col min="13" max="13" width="22.625" style="7" customWidth="1"/>
    <col min="14" max="14" width="18.875" style="7" customWidth="1"/>
    <col min="15" max="15" width="29.5" style="7" customWidth="1"/>
    <col min="16" max="16" width="22.875" style="7" bestFit="1" customWidth="1"/>
    <col min="17" max="17" width="15.5" style="7" customWidth="1"/>
    <col min="18" max="18" width="29.625" style="7" customWidth="1"/>
    <col min="19" max="19" width="34.125" style="7" bestFit="1" customWidth="1"/>
    <col min="20" max="20" width="15" style="7" customWidth="1"/>
    <col min="21" max="21" width="23.375" style="7" bestFit="1" customWidth="1"/>
    <col min="22" max="22" width="15.875" style="58" bestFit="1" customWidth="1"/>
    <col min="23" max="23" width="19.375" style="58" customWidth="1"/>
    <col min="24" max="24" width="27.875" style="58" customWidth="1"/>
    <col min="25" max="25" width="28.125" style="27" customWidth="1"/>
    <col min="69" max="16384" width="10.875" style="7"/>
  </cols>
  <sheetData>
    <row r="1" spans="2:68" ht="20.100000000000001" customHeight="1" x14ac:dyDescent="0.25">
      <c r="B1" s="115"/>
      <c r="C1" s="2"/>
      <c r="D1" s="57"/>
      <c r="E1" s="22"/>
      <c r="F1" s="22"/>
      <c r="G1" s="2"/>
      <c r="H1" s="2"/>
      <c r="I1" s="2"/>
      <c r="J1" s="2"/>
      <c r="K1" s="22"/>
      <c r="L1" s="22"/>
      <c r="M1" s="2"/>
      <c r="N1" s="2"/>
      <c r="O1" s="2"/>
      <c r="P1" s="2"/>
      <c r="Q1" s="2"/>
      <c r="R1" s="2"/>
      <c r="S1" s="2"/>
      <c r="T1" s="2"/>
      <c r="U1" s="2"/>
      <c r="V1" s="57"/>
      <c r="W1" s="57"/>
      <c r="X1" s="57"/>
      <c r="Y1" s="56"/>
    </row>
    <row r="2" spans="2:68" ht="30" customHeight="1" x14ac:dyDescent="0.25">
      <c r="B2" s="116" t="s">
        <v>0</v>
      </c>
      <c r="C2" s="140" t="s">
        <v>1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29"/>
    </row>
    <row r="3" spans="2:68" ht="30" customHeight="1" x14ac:dyDescent="0.25">
      <c r="B3" s="116" t="s">
        <v>2</v>
      </c>
      <c r="C3" s="123"/>
      <c r="D3" s="76" t="s">
        <v>3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75"/>
    </row>
    <row r="4" spans="2:68" ht="20.100000000000001" customHeight="1" x14ac:dyDescent="0.3">
      <c r="B4" s="119" t="s">
        <v>4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2:68" ht="9" customHeight="1" thickBot="1" x14ac:dyDescent="0.3"/>
    <row r="6" spans="2:68" ht="29.1" customHeight="1" x14ac:dyDescent="0.25">
      <c r="B6" s="118" t="s">
        <v>5</v>
      </c>
      <c r="C6" s="70"/>
      <c r="D6" s="70"/>
      <c r="E6" s="70"/>
      <c r="F6" s="70"/>
      <c r="G6" s="70"/>
      <c r="H6" s="70"/>
      <c r="I6" s="71"/>
      <c r="J6" s="69" t="s">
        <v>6</v>
      </c>
      <c r="K6" s="70"/>
      <c r="L6" s="70"/>
      <c r="M6" s="70"/>
      <c r="N6" s="71"/>
      <c r="O6" s="69" t="s">
        <v>7</v>
      </c>
      <c r="P6" s="70"/>
      <c r="Q6" s="70"/>
      <c r="R6" s="70"/>
      <c r="S6" s="70"/>
      <c r="T6" s="70"/>
      <c r="U6" s="71"/>
      <c r="V6" s="72" t="s">
        <v>8</v>
      </c>
      <c r="W6" s="73"/>
      <c r="X6" s="73"/>
      <c r="Y6" s="74"/>
    </row>
    <row r="7" spans="2:68" s="9" customFormat="1" ht="38.1" customHeight="1" thickBot="1" x14ac:dyDescent="0.3">
      <c r="B7" s="124" t="s">
        <v>9</v>
      </c>
      <c r="C7" s="79" t="s">
        <v>10</v>
      </c>
      <c r="D7" s="79" t="s">
        <v>11</v>
      </c>
      <c r="E7" s="79" t="s">
        <v>12</v>
      </c>
      <c r="F7" s="79" t="s">
        <v>13</v>
      </c>
      <c r="G7" s="79" t="s">
        <v>14</v>
      </c>
      <c r="H7" s="125" t="s">
        <v>15</v>
      </c>
      <c r="I7" s="126" t="s">
        <v>16</v>
      </c>
      <c r="J7" s="59" t="s">
        <v>17</v>
      </c>
      <c r="K7" s="52" t="s">
        <v>18</v>
      </c>
      <c r="L7" s="52" t="s">
        <v>19</v>
      </c>
      <c r="M7" s="52" t="s">
        <v>20</v>
      </c>
      <c r="N7" s="52" t="s">
        <v>21</v>
      </c>
      <c r="O7" s="127" t="s">
        <v>22</v>
      </c>
      <c r="P7" s="52" t="s">
        <v>23</v>
      </c>
      <c r="Q7" s="52" t="s">
        <v>24</v>
      </c>
      <c r="R7" s="52" t="s">
        <v>25</v>
      </c>
      <c r="S7" s="52" t="s">
        <v>26</v>
      </c>
      <c r="T7" s="52" t="s">
        <v>27</v>
      </c>
      <c r="U7" s="128" t="s">
        <v>28</v>
      </c>
      <c r="V7" s="59" t="s">
        <v>29</v>
      </c>
      <c r="W7" s="59" t="s">
        <v>30</v>
      </c>
      <c r="X7" s="52" t="s">
        <v>31</v>
      </c>
      <c r="Y7" s="129" t="s">
        <v>32</v>
      </c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</row>
    <row r="8" spans="2:68" ht="78.75" x14ac:dyDescent="0.25">
      <c r="B8" s="121" t="s">
        <v>180</v>
      </c>
      <c r="C8" s="121" t="s">
        <v>179</v>
      </c>
      <c r="D8" s="100" t="s">
        <v>179</v>
      </c>
      <c r="E8" s="94" t="s">
        <v>54</v>
      </c>
      <c r="F8" s="95">
        <v>3</v>
      </c>
      <c r="G8" s="93" t="s">
        <v>197</v>
      </c>
      <c r="H8" s="93" t="s">
        <v>102</v>
      </c>
      <c r="I8" s="122" t="s">
        <v>187</v>
      </c>
      <c r="J8" s="96" t="s">
        <v>55</v>
      </c>
      <c r="K8" s="97">
        <v>44691</v>
      </c>
      <c r="L8" s="98" t="s">
        <v>65</v>
      </c>
      <c r="M8" s="104" t="s">
        <v>198</v>
      </c>
      <c r="N8" s="104"/>
      <c r="O8" s="109" t="s">
        <v>173</v>
      </c>
      <c r="P8" s="99" t="s">
        <v>56</v>
      </c>
      <c r="Q8" s="94">
        <v>150</v>
      </c>
      <c r="R8" s="109" t="s">
        <v>173</v>
      </c>
      <c r="S8" s="111" t="s">
        <v>188</v>
      </c>
      <c r="T8" s="98" t="s">
        <v>65</v>
      </c>
      <c r="U8" s="101"/>
      <c r="V8" s="102" t="s">
        <v>57</v>
      </c>
      <c r="W8" s="103" t="s">
        <v>57</v>
      </c>
      <c r="X8" s="94" t="s">
        <v>72</v>
      </c>
      <c r="Y8" s="104"/>
    </row>
    <row r="9" spans="2:68" ht="78.75" x14ac:dyDescent="0.25">
      <c r="B9" s="108" t="s">
        <v>180</v>
      </c>
      <c r="C9" s="108" t="s">
        <v>179</v>
      </c>
      <c r="D9" s="90" t="s">
        <v>179</v>
      </c>
      <c r="E9" s="81" t="s">
        <v>54</v>
      </c>
      <c r="F9" s="82">
        <v>3</v>
      </c>
      <c r="G9" s="80" t="s">
        <v>196</v>
      </c>
      <c r="H9" s="80" t="s">
        <v>102</v>
      </c>
      <c r="I9" s="110" t="s">
        <v>187</v>
      </c>
      <c r="J9" s="84" t="s">
        <v>55</v>
      </c>
      <c r="K9" s="89">
        <v>44691</v>
      </c>
      <c r="L9" s="85" t="s">
        <v>65</v>
      </c>
      <c r="M9" s="132" t="s">
        <v>198</v>
      </c>
      <c r="N9" s="91"/>
      <c r="O9" s="112" t="s">
        <v>168</v>
      </c>
      <c r="P9" s="86" t="s">
        <v>56</v>
      </c>
      <c r="Q9" s="81">
        <v>250</v>
      </c>
      <c r="R9" s="112" t="s">
        <v>168</v>
      </c>
      <c r="S9" s="113" t="s">
        <v>189</v>
      </c>
      <c r="T9" s="85" t="s">
        <v>65</v>
      </c>
      <c r="U9" s="92"/>
      <c r="V9" s="87" t="s">
        <v>57</v>
      </c>
      <c r="W9" s="88" t="s">
        <v>57</v>
      </c>
      <c r="X9" s="81" t="s">
        <v>72</v>
      </c>
      <c r="Y9" s="91"/>
    </row>
    <row r="10" spans="2:68" customFormat="1" ht="78.75" x14ac:dyDescent="0.25">
      <c r="B10" s="108" t="s">
        <v>180</v>
      </c>
      <c r="C10" s="108" t="s">
        <v>179</v>
      </c>
      <c r="D10" s="105" t="s">
        <v>179</v>
      </c>
      <c r="E10" s="107" t="s">
        <v>54</v>
      </c>
      <c r="F10" s="131">
        <v>3</v>
      </c>
      <c r="G10" s="132" t="s">
        <v>196</v>
      </c>
      <c r="H10" s="132" t="s">
        <v>102</v>
      </c>
      <c r="I10" s="133" t="s">
        <v>187</v>
      </c>
      <c r="J10" s="134" t="s">
        <v>55</v>
      </c>
      <c r="K10" s="137">
        <v>44691</v>
      </c>
      <c r="L10" s="135" t="s">
        <v>65</v>
      </c>
      <c r="M10" s="132" t="s">
        <v>198</v>
      </c>
      <c r="N10" s="138"/>
      <c r="O10" s="112" t="s">
        <v>174</v>
      </c>
      <c r="P10" s="136" t="s">
        <v>56</v>
      </c>
      <c r="Q10" s="107">
        <v>255</v>
      </c>
      <c r="R10" s="112" t="s">
        <v>174</v>
      </c>
      <c r="S10" s="113" t="s">
        <v>199</v>
      </c>
      <c r="T10" s="135"/>
      <c r="U10" s="139"/>
      <c r="V10" s="87" t="s">
        <v>57</v>
      </c>
      <c r="W10" s="88" t="s">
        <v>57</v>
      </c>
      <c r="X10" s="107" t="s">
        <v>72</v>
      </c>
      <c r="Y10" s="138"/>
    </row>
    <row r="11" spans="2:68" ht="78.75" x14ac:dyDescent="0.25">
      <c r="B11" s="108" t="s">
        <v>180</v>
      </c>
      <c r="C11" s="108" t="s">
        <v>179</v>
      </c>
      <c r="D11" s="90" t="s">
        <v>179</v>
      </c>
      <c r="E11" s="81" t="s">
        <v>54</v>
      </c>
      <c r="F11" s="82">
        <v>3</v>
      </c>
      <c r="G11" s="80" t="s">
        <v>196</v>
      </c>
      <c r="H11" s="80" t="s">
        <v>102</v>
      </c>
      <c r="I11" s="110" t="s">
        <v>187</v>
      </c>
      <c r="J11" s="84" t="s">
        <v>55</v>
      </c>
      <c r="K11" s="89">
        <v>44691</v>
      </c>
      <c r="L11" s="85" t="s">
        <v>65</v>
      </c>
      <c r="M11" s="132" t="s">
        <v>198</v>
      </c>
      <c r="N11" s="91"/>
      <c r="O11" s="112" t="s">
        <v>175</v>
      </c>
      <c r="P11" s="86" t="s">
        <v>56</v>
      </c>
      <c r="Q11" s="81">
        <v>20</v>
      </c>
      <c r="R11" s="112" t="s">
        <v>175</v>
      </c>
      <c r="S11" s="113" t="s">
        <v>190</v>
      </c>
      <c r="T11" s="85" t="s">
        <v>65</v>
      </c>
      <c r="U11" s="92"/>
      <c r="V11" s="87" t="s">
        <v>57</v>
      </c>
      <c r="W11" s="88" t="s">
        <v>57</v>
      </c>
      <c r="X11" s="81" t="s">
        <v>72</v>
      </c>
      <c r="Y11" s="91"/>
    </row>
    <row r="12" spans="2:68" ht="78.75" x14ac:dyDescent="0.25">
      <c r="B12" s="108" t="s">
        <v>180</v>
      </c>
      <c r="C12" s="108" t="s">
        <v>179</v>
      </c>
      <c r="D12" s="90" t="s">
        <v>179</v>
      </c>
      <c r="E12" s="81" t="s">
        <v>54</v>
      </c>
      <c r="F12" s="82">
        <v>3</v>
      </c>
      <c r="G12" s="80" t="s">
        <v>196</v>
      </c>
      <c r="H12" s="80" t="s">
        <v>102</v>
      </c>
      <c r="I12" s="110" t="s">
        <v>187</v>
      </c>
      <c r="J12" s="84" t="s">
        <v>55</v>
      </c>
      <c r="K12" s="89">
        <v>44691</v>
      </c>
      <c r="L12" s="85" t="s">
        <v>65</v>
      </c>
      <c r="M12" s="132" t="s">
        <v>198</v>
      </c>
      <c r="N12" s="91"/>
      <c r="O12" s="112" t="s">
        <v>176</v>
      </c>
      <c r="P12" s="86" t="s">
        <v>56</v>
      </c>
      <c r="Q12" s="81">
        <v>20</v>
      </c>
      <c r="R12" s="112" t="s">
        <v>176</v>
      </c>
      <c r="S12" s="113" t="s">
        <v>191</v>
      </c>
      <c r="T12" s="85" t="s">
        <v>65</v>
      </c>
      <c r="U12" s="92"/>
      <c r="V12" s="87" t="s">
        <v>57</v>
      </c>
      <c r="W12" s="88" t="s">
        <v>57</v>
      </c>
      <c r="X12" s="81" t="s">
        <v>72</v>
      </c>
      <c r="Y12" s="91"/>
    </row>
    <row r="13" spans="2:68" ht="78.75" x14ac:dyDescent="0.25">
      <c r="B13" s="108" t="s">
        <v>180</v>
      </c>
      <c r="C13" s="108" t="s">
        <v>179</v>
      </c>
      <c r="D13" s="90" t="s">
        <v>179</v>
      </c>
      <c r="E13" s="81" t="s">
        <v>54</v>
      </c>
      <c r="F13" s="82">
        <v>3</v>
      </c>
      <c r="G13" s="80" t="s">
        <v>196</v>
      </c>
      <c r="H13" s="80" t="s">
        <v>102</v>
      </c>
      <c r="I13" s="110" t="s">
        <v>187</v>
      </c>
      <c r="J13" s="84" t="s">
        <v>55</v>
      </c>
      <c r="K13" s="89">
        <v>44691</v>
      </c>
      <c r="L13" s="85" t="s">
        <v>65</v>
      </c>
      <c r="M13" s="132" t="s">
        <v>198</v>
      </c>
      <c r="N13" s="91"/>
      <c r="O13" s="112" t="s">
        <v>181</v>
      </c>
      <c r="P13" s="86" t="s">
        <v>76</v>
      </c>
      <c r="Q13" s="81"/>
      <c r="R13" s="112" t="s">
        <v>177</v>
      </c>
      <c r="S13" s="113" t="s">
        <v>193</v>
      </c>
      <c r="T13" s="85" t="s">
        <v>65</v>
      </c>
      <c r="U13" s="92"/>
      <c r="V13" s="87" t="s">
        <v>57</v>
      </c>
      <c r="W13" s="88" t="s">
        <v>57</v>
      </c>
      <c r="X13" s="81" t="s">
        <v>72</v>
      </c>
      <c r="Y13" s="91"/>
    </row>
    <row r="14" spans="2:68" ht="78.75" x14ac:dyDescent="0.25">
      <c r="B14" s="108" t="s">
        <v>180</v>
      </c>
      <c r="C14" s="108" t="s">
        <v>179</v>
      </c>
      <c r="D14" s="90" t="s">
        <v>179</v>
      </c>
      <c r="E14" s="81" t="s">
        <v>54</v>
      </c>
      <c r="F14" s="82">
        <v>3</v>
      </c>
      <c r="G14" s="80" t="s">
        <v>196</v>
      </c>
      <c r="H14" s="80" t="s">
        <v>102</v>
      </c>
      <c r="I14" s="110" t="s">
        <v>187</v>
      </c>
      <c r="J14" s="84" t="s">
        <v>55</v>
      </c>
      <c r="K14" s="89">
        <v>44691</v>
      </c>
      <c r="L14" s="85" t="s">
        <v>65</v>
      </c>
      <c r="M14" s="132" t="s">
        <v>198</v>
      </c>
      <c r="N14" s="91"/>
      <c r="O14" s="112" t="s">
        <v>182</v>
      </c>
      <c r="P14" s="86" t="s">
        <v>76</v>
      </c>
      <c r="Q14" s="81"/>
      <c r="R14" s="112" t="s">
        <v>178</v>
      </c>
      <c r="S14" s="114" t="s">
        <v>192</v>
      </c>
      <c r="T14" s="85" t="s">
        <v>65</v>
      </c>
      <c r="U14" s="92"/>
      <c r="V14" s="87" t="s">
        <v>57</v>
      </c>
      <c r="W14" s="88" t="s">
        <v>57</v>
      </c>
      <c r="X14" s="81" t="s">
        <v>72</v>
      </c>
      <c r="Y14" s="91"/>
    </row>
    <row r="15" spans="2:68" ht="78.75" x14ac:dyDescent="0.25">
      <c r="B15" s="108" t="s">
        <v>180</v>
      </c>
      <c r="C15" s="108" t="s">
        <v>179</v>
      </c>
      <c r="D15" s="90" t="s">
        <v>179</v>
      </c>
      <c r="E15" s="81" t="s">
        <v>54</v>
      </c>
      <c r="F15" s="82">
        <v>3</v>
      </c>
      <c r="G15" s="80" t="s">
        <v>196</v>
      </c>
      <c r="H15" s="80" t="s">
        <v>102</v>
      </c>
      <c r="I15" s="110" t="s">
        <v>187</v>
      </c>
      <c r="J15" s="84" t="s">
        <v>55</v>
      </c>
      <c r="K15" s="89">
        <v>44691</v>
      </c>
      <c r="L15" s="85" t="s">
        <v>65</v>
      </c>
      <c r="M15" s="132" t="s">
        <v>198</v>
      </c>
      <c r="N15" s="91"/>
      <c r="O15" s="112" t="s">
        <v>169</v>
      </c>
      <c r="P15" s="86" t="s">
        <v>76</v>
      </c>
      <c r="Q15" s="81"/>
      <c r="R15" s="112" t="s">
        <v>169</v>
      </c>
      <c r="S15" s="114" t="s">
        <v>192</v>
      </c>
      <c r="T15" s="85" t="s">
        <v>65</v>
      </c>
      <c r="U15" s="92"/>
      <c r="V15" s="87" t="s">
        <v>57</v>
      </c>
      <c r="W15" s="88" t="s">
        <v>57</v>
      </c>
      <c r="X15" s="81" t="s">
        <v>72</v>
      </c>
      <c r="Y15" s="91"/>
    </row>
    <row r="16" spans="2:68" ht="78.75" x14ac:dyDescent="0.25">
      <c r="B16" s="108" t="s">
        <v>180</v>
      </c>
      <c r="C16" s="108" t="s">
        <v>179</v>
      </c>
      <c r="D16" s="90" t="s">
        <v>179</v>
      </c>
      <c r="E16" s="81" t="s">
        <v>54</v>
      </c>
      <c r="F16" s="82">
        <v>3</v>
      </c>
      <c r="G16" s="80" t="s">
        <v>196</v>
      </c>
      <c r="H16" s="80" t="s">
        <v>102</v>
      </c>
      <c r="I16" s="110" t="s">
        <v>187</v>
      </c>
      <c r="J16" s="84" t="s">
        <v>55</v>
      </c>
      <c r="K16" s="89">
        <v>44691</v>
      </c>
      <c r="L16" s="85" t="s">
        <v>65</v>
      </c>
      <c r="M16" s="132" t="s">
        <v>198</v>
      </c>
      <c r="N16" s="91"/>
      <c r="O16" s="112" t="s">
        <v>170</v>
      </c>
      <c r="P16" s="86" t="s">
        <v>76</v>
      </c>
      <c r="Q16" s="81"/>
      <c r="R16" s="112" t="s">
        <v>170</v>
      </c>
      <c r="S16" s="114" t="s">
        <v>193</v>
      </c>
      <c r="T16" s="85" t="s">
        <v>65</v>
      </c>
      <c r="U16" s="92"/>
      <c r="V16" s="87" t="s">
        <v>57</v>
      </c>
      <c r="W16" s="88" t="s">
        <v>57</v>
      </c>
      <c r="X16" s="81" t="s">
        <v>72</v>
      </c>
      <c r="Y16" s="91"/>
    </row>
    <row r="17" spans="2:25" ht="78.75" x14ac:dyDescent="0.25">
      <c r="B17" s="108" t="s">
        <v>180</v>
      </c>
      <c r="C17" s="108" t="s">
        <v>179</v>
      </c>
      <c r="D17" s="90" t="s">
        <v>179</v>
      </c>
      <c r="E17" s="81" t="s">
        <v>54</v>
      </c>
      <c r="F17" s="82">
        <v>3</v>
      </c>
      <c r="G17" s="80" t="s">
        <v>196</v>
      </c>
      <c r="H17" s="80" t="s">
        <v>102</v>
      </c>
      <c r="I17" s="110" t="s">
        <v>187</v>
      </c>
      <c r="J17" s="84" t="s">
        <v>55</v>
      </c>
      <c r="K17" s="89">
        <v>44691</v>
      </c>
      <c r="L17" s="85" t="s">
        <v>65</v>
      </c>
      <c r="M17" s="132" t="s">
        <v>198</v>
      </c>
      <c r="N17" s="91"/>
      <c r="O17" s="112" t="s">
        <v>171</v>
      </c>
      <c r="P17" s="86" t="s">
        <v>76</v>
      </c>
      <c r="Q17" s="81"/>
      <c r="R17" s="112" t="s">
        <v>171</v>
      </c>
      <c r="S17" s="113" t="s">
        <v>194</v>
      </c>
      <c r="T17" s="85" t="s">
        <v>65</v>
      </c>
      <c r="U17" s="92"/>
      <c r="V17" s="87" t="s">
        <v>57</v>
      </c>
      <c r="W17" s="88" t="s">
        <v>57</v>
      </c>
      <c r="X17" s="81" t="s">
        <v>72</v>
      </c>
      <c r="Y17" s="91"/>
    </row>
    <row r="18" spans="2:25" ht="78.75" x14ac:dyDescent="0.25">
      <c r="B18" s="108" t="s">
        <v>180</v>
      </c>
      <c r="C18" s="108" t="s">
        <v>179</v>
      </c>
      <c r="D18" s="90" t="s">
        <v>179</v>
      </c>
      <c r="E18" s="81" t="s">
        <v>54</v>
      </c>
      <c r="F18" s="82">
        <v>3</v>
      </c>
      <c r="G18" s="80" t="s">
        <v>196</v>
      </c>
      <c r="H18" s="80" t="s">
        <v>102</v>
      </c>
      <c r="I18" s="110" t="s">
        <v>187</v>
      </c>
      <c r="J18" s="84" t="s">
        <v>55</v>
      </c>
      <c r="K18" s="89">
        <v>44691</v>
      </c>
      <c r="L18" s="85" t="s">
        <v>65</v>
      </c>
      <c r="M18" s="132" t="s">
        <v>198</v>
      </c>
      <c r="N18" s="83"/>
      <c r="O18" s="112" t="s">
        <v>172</v>
      </c>
      <c r="P18" s="86" t="s">
        <v>76</v>
      </c>
      <c r="Q18" s="81"/>
      <c r="R18" s="112" t="s">
        <v>172</v>
      </c>
      <c r="S18" s="114" t="s">
        <v>195</v>
      </c>
      <c r="T18" s="85" t="s">
        <v>65</v>
      </c>
      <c r="U18" s="92"/>
      <c r="V18" s="87" t="s">
        <v>57</v>
      </c>
      <c r="W18" s="88" t="s">
        <v>57</v>
      </c>
      <c r="X18" s="81" t="s">
        <v>72</v>
      </c>
      <c r="Y18" s="106"/>
    </row>
  </sheetData>
  <mergeCells count="1">
    <mergeCell ref="C2:X2"/>
  </mergeCells>
  <phoneticPr fontId="15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xx_Listas!$A$2:$A$6</xm:f>
          </x14:formula1>
          <xm:sqref>E8:E18</xm:sqref>
        </x14:dataValidation>
        <x14:dataValidation type="list" allowBlank="1" showInputMessage="1" showErrorMessage="1">
          <x14:formula1>
            <xm:f>xx_Listas!$F$2:$F$4</xm:f>
          </x14:formula1>
          <xm:sqref>L8:L18</xm:sqref>
        </x14:dataValidation>
        <x14:dataValidation type="list" allowBlank="1" showInputMessage="1" showErrorMessage="1">
          <x14:formula1>
            <xm:f>xx_Listas!$B$2:$B$6</xm:f>
          </x14:formula1>
          <xm:sqref>J8:J18</xm:sqref>
        </x14:dataValidation>
        <x14:dataValidation type="list" allowBlank="1" showInputMessage="1" showErrorMessage="1">
          <x14:formula1>
            <xm:f>xx_Listas!$I$2:$I$30</xm:f>
          </x14:formula1>
          <xm:sqref>H8:H18</xm:sqref>
        </x14:dataValidation>
        <x14:dataValidation type="list" allowBlank="1" showInputMessage="1" showErrorMessage="1">
          <x14:formula1>
            <xm:f>xx_Listas!$D$2:$D$4</xm:f>
          </x14:formula1>
          <xm:sqref>T8:T18 V8:W18</xm:sqref>
        </x14:dataValidation>
        <x14:dataValidation type="list" allowBlank="1" showInputMessage="1" showErrorMessage="1">
          <x14:formula1>
            <xm:f>xx_Listas!$H$2:$H$7</xm:f>
          </x14:formula1>
          <xm:sqref>X8:X18</xm:sqref>
        </x14:dataValidation>
        <x14:dataValidation type="list" allowBlank="1" showInputMessage="1" showErrorMessage="1">
          <x14:formula1>
            <xm:f>xx_Listas!$C$2:$C$7</xm:f>
          </x14:formula1>
          <xm:sqref>P8:P18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zoomScale="80" zoomScaleNormal="80" workbookViewId="0">
      <selection activeCell="C3" sqref="C3:G3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3" style="7" bestFit="1" customWidth="1"/>
    <col min="4" max="4" width="17" style="7" customWidth="1"/>
    <col min="5" max="5" width="31.375" style="7" customWidth="1"/>
    <col min="6" max="6" width="12.5" style="7" customWidth="1"/>
    <col min="7" max="7" width="22.875" style="7" bestFit="1" customWidth="1"/>
    <col min="8" max="8" width="34.875" style="7" customWidth="1"/>
    <col min="9" max="16384" width="10.875" style="7"/>
  </cols>
  <sheetData>
    <row r="1" spans="2:8" ht="20.100000000000001" customHeight="1" x14ac:dyDescent="0.25">
      <c r="B1" s="2"/>
      <c r="C1" s="2"/>
      <c r="D1" s="2"/>
      <c r="E1" s="2"/>
      <c r="F1" s="2"/>
      <c r="G1" s="2"/>
      <c r="H1" s="2"/>
    </row>
    <row r="2" spans="2:8" ht="30" customHeight="1" x14ac:dyDescent="0.25">
      <c r="B2" s="23" t="s">
        <v>0</v>
      </c>
      <c r="C2" s="143" t="s">
        <v>1</v>
      </c>
      <c r="D2" s="144"/>
      <c r="E2" s="144"/>
      <c r="F2" s="144"/>
      <c r="G2" s="145"/>
      <c r="H2" s="24"/>
    </row>
    <row r="3" spans="2:8" ht="30" customHeight="1" x14ac:dyDescent="0.25">
      <c r="B3" s="23" t="s">
        <v>2</v>
      </c>
      <c r="C3" s="143" t="s">
        <v>3</v>
      </c>
      <c r="D3" s="144"/>
      <c r="E3" s="144"/>
      <c r="F3" s="144"/>
      <c r="G3" s="145"/>
      <c r="H3" s="25"/>
    </row>
    <row r="4" spans="2:8" ht="20.100000000000001" customHeight="1" x14ac:dyDescent="0.25">
      <c r="B4" s="142" t="s">
        <v>34</v>
      </c>
      <c r="C4" s="142"/>
      <c r="D4" s="142"/>
      <c r="E4" s="142"/>
      <c r="F4" s="142"/>
      <c r="G4" s="142"/>
      <c r="H4" s="142"/>
    </row>
    <row r="5" spans="2:8" ht="8.1" customHeight="1" x14ac:dyDescent="0.25"/>
    <row r="6" spans="2:8" ht="27" customHeight="1" x14ac:dyDescent="0.25">
      <c r="B6" s="141" t="s">
        <v>35</v>
      </c>
      <c r="C6" s="141"/>
      <c r="D6" s="141"/>
      <c r="E6" s="141"/>
      <c r="F6" s="141"/>
      <c r="G6" s="141"/>
      <c r="H6" s="141"/>
    </row>
    <row r="7" spans="2:8" x14ac:dyDescent="0.25">
      <c r="B7" s="37" t="s">
        <v>36</v>
      </c>
      <c r="C7" s="38" t="s">
        <v>37</v>
      </c>
      <c r="D7" s="39" t="s">
        <v>38</v>
      </c>
      <c r="E7" s="38" t="s">
        <v>14</v>
      </c>
      <c r="F7" s="38" t="s">
        <v>39</v>
      </c>
      <c r="G7" s="38" t="s">
        <v>40</v>
      </c>
      <c r="H7" s="40" t="s">
        <v>41</v>
      </c>
    </row>
    <row r="8" spans="2:8" ht="15.95" customHeight="1" x14ac:dyDescent="0.25">
      <c r="B8" s="62"/>
      <c r="C8" s="31" t="s">
        <v>33</v>
      </c>
      <c r="D8" s="30"/>
      <c r="E8" s="63"/>
      <c r="F8" s="15"/>
      <c r="G8" s="14"/>
      <c r="H8" s="64"/>
    </row>
    <row r="9" spans="2:8" ht="15.95" customHeight="1" x14ac:dyDescent="0.25">
      <c r="B9" s="62"/>
      <c r="C9" s="31" t="s">
        <v>33</v>
      </c>
      <c r="D9" s="30"/>
      <c r="E9" s="63"/>
      <c r="F9" s="15"/>
      <c r="G9" s="14"/>
      <c r="H9" s="64"/>
    </row>
    <row r="10" spans="2:8" ht="15.95" customHeight="1" x14ac:dyDescent="0.25">
      <c r="B10" s="62"/>
      <c r="C10" s="31" t="s">
        <v>33</v>
      </c>
      <c r="D10" s="29"/>
      <c r="E10" s="65"/>
      <c r="F10" s="15"/>
      <c r="G10" s="14"/>
      <c r="H10" s="33"/>
    </row>
    <row r="11" spans="2:8" ht="15.95" customHeight="1" x14ac:dyDescent="0.25">
      <c r="B11" s="66"/>
      <c r="C11" s="31" t="s">
        <v>33</v>
      </c>
      <c r="D11" s="29"/>
      <c r="E11" s="61"/>
      <c r="F11" s="15"/>
      <c r="G11" s="14"/>
      <c r="H11" s="33"/>
    </row>
    <row r="12" spans="2:8" x14ac:dyDescent="0.25">
      <c r="B12" s="67"/>
      <c r="C12" s="11" t="s">
        <v>33</v>
      </c>
      <c r="D12" s="11"/>
      <c r="E12" s="28"/>
      <c r="F12" s="15"/>
      <c r="G12" s="14"/>
      <c r="H12" s="34"/>
    </row>
    <row r="13" spans="2:8" x14ac:dyDescent="0.25">
      <c r="B13" s="32"/>
      <c r="C13" s="11" t="s">
        <v>33</v>
      </c>
      <c r="D13" s="11"/>
      <c r="E13" s="14"/>
      <c r="F13" s="15"/>
      <c r="G13" s="14"/>
      <c r="H13" s="34"/>
    </row>
    <row r="14" spans="2:8" x14ac:dyDescent="0.25">
      <c r="B14" s="32"/>
      <c r="C14" s="11" t="s">
        <v>33</v>
      </c>
      <c r="D14" s="16"/>
      <c r="E14" s="17"/>
      <c r="F14" s="15"/>
      <c r="G14" s="14"/>
      <c r="H14" s="34"/>
    </row>
    <row r="15" spans="2:8" x14ac:dyDescent="0.25">
      <c r="B15" s="32"/>
      <c r="C15" s="11" t="s">
        <v>33</v>
      </c>
      <c r="D15" s="11"/>
      <c r="E15" s="13"/>
      <c r="F15" s="15"/>
      <c r="G15" s="14"/>
      <c r="H15" s="36"/>
    </row>
    <row r="16" spans="2:8" x14ac:dyDescent="0.25">
      <c r="B16" s="32"/>
      <c r="C16" s="11" t="s">
        <v>33</v>
      </c>
      <c r="D16" s="11"/>
      <c r="E16" s="18"/>
      <c r="F16" s="15"/>
      <c r="G16" s="14"/>
      <c r="H16" s="35"/>
    </row>
    <row r="17" spans="2:8" x14ac:dyDescent="0.25">
      <c r="B17" s="32"/>
      <c r="C17" s="11" t="s">
        <v>33</v>
      </c>
      <c r="D17" s="11"/>
      <c r="E17" s="18"/>
      <c r="F17" s="15"/>
      <c r="G17" s="14"/>
      <c r="H17" s="35"/>
    </row>
    <row r="18" spans="2:8" x14ac:dyDescent="0.25">
      <c r="B18" s="32"/>
      <c r="C18" s="11" t="s">
        <v>33</v>
      </c>
      <c r="D18" s="11"/>
      <c r="E18" s="18"/>
      <c r="F18" s="15"/>
      <c r="G18" s="14"/>
      <c r="H18" s="35"/>
    </row>
    <row r="19" spans="2:8" x14ac:dyDescent="0.25">
      <c r="B19" s="32"/>
      <c r="C19" s="11" t="s">
        <v>33</v>
      </c>
      <c r="D19" s="11"/>
      <c r="E19" s="18"/>
      <c r="F19" s="15"/>
      <c r="G19" s="14"/>
      <c r="H19" s="35"/>
    </row>
    <row r="20" spans="2:8" x14ac:dyDescent="0.25">
      <c r="B20" s="32"/>
      <c r="C20" s="11" t="s">
        <v>33</v>
      </c>
      <c r="D20" s="11"/>
      <c r="E20" s="18"/>
      <c r="F20" s="15"/>
      <c r="G20" s="14"/>
      <c r="H20" s="35"/>
    </row>
    <row r="21" spans="2:8" x14ac:dyDescent="0.25">
      <c r="B21" s="32"/>
      <c r="C21" s="11" t="s">
        <v>33</v>
      </c>
      <c r="D21" s="11"/>
      <c r="E21" s="18"/>
      <c r="F21" s="15"/>
      <c r="G21" s="14"/>
      <c r="H21" s="35"/>
    </row>
    <row r="22" spans="2:8" x14ac:dyDescent="0.25">
      <c r="B22" s="32"/>
      <c r="C22" s="11" t="s">
        <v>33</v>
      </c>
      <c r="D22" s="11"/>
      <c r="E22" s="18"/>
      <c r="F22" s="15"/>
      <c r="G22" s="14"/>
      <c r="H22" s="35"/>
    </row>
    <row r="23" spans="2:8" x14ac:dyDescent="0.25">
      <c r="B23" s="32"/>
      <c r="C23" s="11" t="s">
        <v>33</v>
      </c>
      <c r="D23" s="11"/>
      <c r="E23" s="18"/>
      <c r="F23" s="15"/>
      <c r="G23" s="14"/>
      <c r="H23" s="35"/>
    </row>
    <row r="24" spans="2:8" x14ac:dyDescent="0.25">
      <c r="B24" s="32"/>
      <c r="C24" s="11" t="s">
        <v>33</v>
      </c>
      <c r="D24" s="11"/>
      <c r="E24" s="18"/>
      <c r="F24" s="15"/>
      <c r="G24" s="14"/>
      <c r="H24" s="35"/>
    </row>
    <row r="25" spans="2:8" x14ac:dyDescent="0.25">
      <c r="B25" s="32"/>
      <c r="C25" s="11" t="s">
        <v>33</v>
      </c>
      <c r="D25" s="11"/>
      <c r="E25" s="18"/>
      <c r="F25" s="15"/>
      <c r="G25" s="14"/>
      <c r="H25" s="35"/>
    </row>
    <row r="26" spans="2:8" x14ac:dyDescent="0.25">
      <c r="B26" s="32"/>
      <c r="C26" s="11" t="s">
        <v>33</v>
      </c>
      <c r="D26" s="11"/>
      <c r="E26" s="18"/>
      <c r="F26" s="15"/>
      <c r="G26" s="14"/>
      <c r="H26" s="35"/>
    </row>
    <row r="27" spans="2:8" x14ac:dyDescent="0.25">
      <c r="B27" s="32"/>
      <c r="C27" s="11" t="s">
        <v>33</v>
      </c>
      <c r="D27" s="11"/>
      <c r="E27" s="18"/>
      <c r="F27" s="15"/>
      <c r="G27" s="14"/>
      <c r="H27" s="35"/>
    </row>
    <row r="28" spans="2:8" x14ac:dyDescent="0.25">
      <c r="B28" s="32"/>
      <c r="C28" s="11" t="s">
        <v>33</v>
      </c>
      <c r="D28" s="11"/>
      <c r="E28" s="18"/>
      <c r="F28" s="15"/>
      <c r="G28" s="14"/>
      <c r="H28" s="35"/>
    </row>
    <row r="29" spans="2:8" x14ac:dyDescent="0.25">
      <c r="B29" s="41"/>
      <c r="C29" s="31" t="s">
        <v>33</v>
      </c>
      <c r="D29" s="31"/>
      <c r="E29" s="42"/>
      <c r="F29" s="43"/>
      <c r="G29" s="44"/>
      <c r="H29" s="45"/>
    </row>
  </sheetData>
  <mergeCells count="4">
    <mergeCell ref="B6:H6"/>
    <mergeCell ref="B4:H4"/>
    <mergeCell ref="C2:G2"/>
    <mergeCell ref="C3:G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xx_Listas!$C$2:$C$5</xm:f>
          </x14:formula1>
          <xm:sqref>C8:C29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zoomScale="80" zoomScaleNormal="80" workbookViewId="0">
      <selection activeCell="C3" sqref="C3:G3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2.5" style="7" customWidth="1"/>
    <col min="4" max="4" width="17" style="7" customWidth="1"/>
    <col min="5" max="5" width="27.125" style="7" customWidth="1"/>
    <col min="6" max="6" width="13.5" style="7" customWidth="1"/>
    <col min="7" max="7" width="26.5" style="7" customWidth="1"/>
    <col min="8" max="8" width="21.625" style="7" customWidth="1"/>
    <col min="9" max="9" width="10.875" style="8"/>
    <col min="10" max="16384" width="10.875" style="7"/>
  </cols>
  <sheetData>
    <row r="1" spans="2:9" ht="20.100000000000001" customHeight="1" x14ac:dyDescent="0.25">
      <c r="B1" s="2"/>
      <c r="C1" s="2"/>
      <c r="D1" s="2"/>
      <c r="E1" s="2"/>
      <c r="F1" s="2"/>
      <c r="G1" s="2"/>
      <c r="H1" s="2"/>
    </row>
    <row r="2" spans="2:9" ht="30" customHeight="1" x14ac:dyDescent="0.25">
      <c r="B2" s="23" t="s">
        <v>0</v>
      </c>
      <c r="C2" s="143" t="s">
        <v>42</v>
      </c>
      <c r="D2" s="144"/>
      <c r="E2" s="144"/>
      <c r="F2" s="144"/>
      <c r="G2" s="145"/>
      <c r="H2" s="146"/>
    </row>
    <row r="3" spans="2:9" ht="30" customHeight="1" x14ac:dyDescent="0.25">
      <c r="B3" s="23" t="s">
        <v>2</v>
      </c>
      <c r="C3" s="147" t="s">
        <v>3</v>
      </c>
      <c r="D3" s="148"/>
      <c r="E3" s="148"/>
      <c r="F3" s="148"/>
      <c r="G3" s="149"/>
      <c r="H3" s="146"/>
    </row>
    <row r="4" spans="2:9" ht="20.100000000000001" customHeight="1" x14ac:dyDescent="0.25">
      <c r="B4" s="142" t="s">
        <v>34</v>
      </c>
      <c r="C4" s="142"/>
      <c r="D4" s="142"/>
      <c r="E4" s="142"/>
      <c r="F4" s="142"/>
      <c r="G4" s="142"/>
      <c r="H4" s="142"/>
      <c r="I4" s="19"/>
    </row>
    <row r="5" spans="2:9" ht="8.1" customHeight="1" x14ac:dyDescent="0.25"/>
    <row r="6" spans="2:9" ht="21" customHeight="1" x14ac:dyDescent="0.25">
      <c r="B6" s="141" t="s">
        <v>43</v>
      </c>
      <c r="C6" s="141"/>
      <c r="D6" s="141"/>
      <c r="E6" s="141"/>
      <c r="F6" s="141"/>
      <c r="G6" s="141"/>
      <c r="H6" s="141"/>
    </row>
    <row r="7" spans="2:9" x14ac:dyDescent="0.25">
      <c r="B7" s="37" t="s">
        <v>44</v>
      </c>
      <c r="C7" s="38" t="s">
        <v>37</v>
      </c>
      <c r="D7" s="38" t="s">
        <v>38</v>
      </c>
      <c r="E7" s="38" t="s">
        <v>14</v>
      </c>
      <c r="F7" s="38" t="s">
        <v>39</v>
      </c>
      <c r="G7" s="38" t="s">
        <v>40</v>
      </c>
      <c r="H7" s="47" t="s">
        <v>41</v>
      </c>
    </row>
    <row r="8" spans="2:9" x14ac:dyDescent="0.25">
      <c r="B8" s="62"/>
      <c r="C8" s="11" t="s">
        <v>33</v>
      </c>
      <c r="D8" s="30"/>
      <c r="E8" s="63"/>
      <c r="F8" s="15"/>
      <c r="G8" s="14"/>
      <c r="H8" s="64"/>
    </row>
    <row r="9" spans="2:9" x14ac:dyDescent="0.25">
      <c r="B9" s="62"/>
      <c r="C9" s="11" t="s">
        <v>33</v>
      </c>
      <c r="D9" s="30"/>
      <c r="E9" s="63"/>
      <c r="F9" s="15"/>
      <c r="G9" s="14"/>
      <c r="H9" s="64"/>
    </row>
    <row r="10" spans="2:9" x14ac:dyDescent="0.25">
      <c r="B10" s="62"/>
      <c r="C10" s="11" t="s">
        <v>33</v>
      </c>
      <c r="D10" s="29"/>
      <c r="E10" s="65"/>
      <c r="F10" s="15"/>
      <c r="G10" s="14"/>
      <c r="H10" s="33"/>
    </row>
    <row r="11" spans="2:9" x14ac:dyDescent="0.25">
      <c r="B11" s="66"/>
      <c r="C11" s="11" t="s">
        <v>33</v>
      </c>
      <c r="D11" s="29"/>
      <c r="E11" s="61"/>
      <c r="F11" s="15"/>
      <c r="G11" s="14"/>
      <c r="H11" s="33"/>
    </row>
    <row r="12" spans="2:9" x14ac:dyDescent="0.25">
      <c r="B12" s="68"/>
      <c r="C12" s="11" t="s">
        <v>33</v>
      </c>
      <c r="D12" s="11"/>
      <c r="E12" s="12"/>
      <c r="F12" s="10"/>
      <c r="G12" s="11"/>
      <c r="H12" s="26"/>
    </row>
    <row r="13" spans="2:9" x14ac:dyDescent="0.25">
      <c r="B13" s="68"/>
      <c r="C13" s="11" t="s">
        <v>33</v>
      </c>
      <c r="D13" s="11"/>
      <c r="E13" s="12"/>
      <c r="F13" s="10"/>
      <c r="G13" s="11"/>
      <c r="H13" s="26"/>
    </row>
    <row r="14" spans="2:9" x14ac:dyDescent="0.25">
      <c r="B14" s="68"/>
      <c r="C14" s="11" t="s">
        <v>33</v>
      </c>
      <c r="D14" s="11"/>
      <c r="E14" s="12"/>
      <c r="F14" s="10"/>
      <c r="G14" s="11"/>
      <c r="H14" s="26"/>
    </row>
    <row r="15" spans="2:9" x14ac:dyDescent="0.25">
      <c r="B15" s="68"/>
      <c r="C15" s="11" t="s">
        <v>33</v>
      </c>
      <c r="D15" s="11"/>
      <c r="E15" s="12"/>
      <c r="F15" s="10"/>
      <c r="G15" s="11"/>
      <c r="H15" s="26"/>
    </row>
    <row r="16" spans="2:9" x14ac:dyDescent="0.25">
      <c r="B16" s="68"/>
      <c r="C16" s="11" t="s">
        <v>33</v>
      </c>
      <c r="D16" s="11"/>
      <c r="E16" s="12"/>
      <c r="F16" s="10"/>
      <c r="G16" s="11"/>
      <c r="H16" s="26"/>
    </row>
    <row r="17" spans="2:8" x14ac:dyDescent="0.25">
      <c r="B17" s="68"/>
      <c r="C17" s="11" t="s">
        <v>33</v>
      </c>
      <c r="D17" s="11"/>
      <c r="E17" s="12"/>
      <c r="F17" s="10"/>
      <c r="G17" s="11"/>
      <c r="H17" s="26"/>
    </row>
    <row r="18" spans="2:8" x14ac:dyDescent="0.25">
      <c r="B18" s="68"/>
      <c r="C18" s="11" t="s">
        <v>33</v>
      </c>
      <c r="D18" s="11"/>
      <c r="E18" s="12"/>
      <c r="F18" s="10"/>
      <c r="G18" s="11"/>
      <c r="H18" s="26"/>
    </row>
    <row r="19" spans="2:8" x14ac:dyDescent="0.25">
      <c r="B19" s="68"/>
      <c r="C19" s="11" t="s">
        <v>33</v>
      </c>
      <c r="D19" s="11"/>
      <c r="E19" s="12"/>
      <c r="F19" s="10"/>
      <c r="G19" s="11"/>
      <c r="H19" s="26"/>
    </row>
    <row r="20" spans="2:8" x14ac:dyDescent="0.25">
      <c r="B20" s="68"/>
      <c r="C20" s="11" t="s">
        <v>33</v>
      </c>
      <c r="D20" s="11"/>
      <c r="E20" s="12"/>
      <c r="F20" s="10"/>
      <c r="G20" s="11"/>
      <c r="H20" s="26"/>
    </row>
    <row r="21" spans="2:8" x14ac:dyDescent="0.25">
      <c r="B21" s="68"/>
      <c r="C21" s="11" t="s">
        <v>33</v>
      </c>
      <c r="D21" s="11"/>
      <c r="E21" s="12"/>
      <c r="F21" s="10"/>
      <c r="G21" s="11"/>
      <c r="H21" s="26"/>
    </row>
    <row r="22" spans="2:8" x14ac:dyDescent="0.25">
      <c r="B22" s="68"/>
      <c r="C22" s="11" t="s">
        <v>33</v>
      </c>
      <c r="D22" s="11"/>
      <c r="E22" s="12"/>
      <c r="F22" s="10"/>
      <c r="G22" s="11"/>
      <c r="H22" s="26"/>
    </row>
    <row r="23" spans="2:8" x14ac:dyDescent="0.25">
      <c r="B23" s="68"/>
      <c r="C23" s="11" t="s">
        <v>33</v>
      </c>
      <c r="D23" s="11"/>
      <c r="E23" s="12"/>
      <c r="F23" s="10"/>
      <c r="G23" s="11"/>
      <c r="H23" s="26"/>
    </row>
    <row r="24" spans="2:8" x14ac:dyDescent="0.25">
      <c r="B24" s="68"/>
      <c r="C24" s="11" t="s">
        <v>33</v>
      </c>
      <c r="D24" s="11"/>
      <c r="E24" s="12"/>
      <c r="F24" s="10"/>
      <c r="G24" s="11"/>
      <c r="H24" s="26"/>
    </row>
    <row r="25" spans="2:8" x14ac:dyDescent="0.25">
      <c r="B25" s="68"/>
      <c r="C25" s="11" t="s">
        <v>33</v>
      </c>
      <c r="D25" s="11"/>
      <c r="E25" s="12"/>
      <c r="F25" s="10"/>
      <c r="G25" s="11"/>
      <c r="H25" s="26"/>
    </row>
    <row r="26" spans="2:8" x14ac:dyDescent="0.25">
      <c r="B26" s="46"/>
      <c r="C26" s="11" t="s">
        <v>33</v>
      </c>
      <c r="D26" s="11"/>
      <c r="E26" s="12"/>
      <c r="F26" s="10"/>
      <c r="G26" s="11"/>
      <c r="H26" s="26"/>
    </row>
    <row r="27" spans="2:8" x14ac:dyDescent="0.25">
      <c r="B27" s="46"/>
      <c r="C27" s="11" t="s">
        <v>33</v>
      </c>
      <c r="D27" s="11"/>
      <c r="E27" s="12"/>
      <c r="F27" s="10"/>
      <c r="G27" s="11"/>
      <c r="H27" s="26"/>
    </row>
    <row r="28" spans="2:8" x14ac:dyDescent="0.25">
      <c r="B28" s="32"/>
      <c r="C28" s="11" t="s">
        <v>33</v>
      </c>
      <c r="D28" s="11"/>
      <c r="E28" s="11"/>
      <c r="F28" s="13"/>
      <c r="G28" s="13"/>
      <c r="H28" s="34"/>
    </row>
    <row r="29" spans="2:8" x14ac:dyDescent="0.25">
      <c r="B29" s="41"/>
      <c r="C29" s="31" t="s">
        <v>33</v>
      </c>
      <c r="D29" s="31"/>
      <c r="E29" s="31"/>
      <c r="F29" s="48"/>
      <c r="G29" s="48"/>
      <c r="H29" s="49"/>
    </row>
  </sheetData>
  <mergeCells count="5">
    <mergeCell ref="B6:H6"/>
    <mergeCell ref="B4:H4"/>
    <mergeCell ref="H2:H3"/>
    <mergeCell ref="C2:G2"/>
    <mergeCell ref="C3:G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xx_Listas!$C$2:$C$5</xm:f>
          </x14:formula1>
          <xm:sqref>C8:C29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C2" sqref="C2:C7"/>
    </sheetView>
  </sheetViews>
  <sheetFormatPr baseColWidth="10" defaultColWidth="11" defaultRowHeight="15.75" x14ac:dyDescent="0.25"/>
  <cols>
    <col min="2" max="2" width="30.375" bestFit="1" customWidth="1"/>
    <col min="3" max="3" width="27.625" customWidth="1"/>
    <col min="5" max="5" width="18" customWidth="1"/>
    <col min="6" max="6" width="12.625" customWidth="1"/>
    <col min="7" max="7" width="18.875" bestFit="1" customWidth="1"/>
    <col min="8" max="8" width="22" customWidth="1"/>
    <col min="9" max="9" width="58.875" bestFit="1" customWidth="1"/>
  </cols>
  <sheetData>
    <row r="1" spans="1:9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</row>
    <row r="2" spans="1:9" x14ac:dyDescent="0.25">
      <c r="A2" t="s">
        <v>33</v>
      </c>
      <c r="B2" t="s">
        <v>33</v>
      </c>
      <c r="C2" t="s">
        <v>33</v>
      </c>
      <c r="D2" t="s">
        <v>33</v>
      </c>
      <c r="E2" t="s">
        <v>33</v>
      </c>
      <c r="F2" t="s">
        <v>33</v>
      </c>
      <c r="G2" t="s">
        <v>33</v>
      </c>
      <c r="H2" t="s">
        <v>33</v>
      </c>
      <c r="I2" t="s">
        <v>33</v>
      </c>
    </row>
    <row r="3" spans="1:9" x14ac:dyDescent="0.25">
      <c r="A3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58</v>
      </c>
      <c r="G3" t="s">
        <v>59</v>
      </c>
      <c r="H3" t="s">
        <v>60</v>
      </c>
      <c r="I3" t="s">
        <v>61</v>
      </c>
    </row>
    <row r="4" spans="1:9" x14ac:dyDescent="0.25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65</v>
      </c>
      <c r="H4" t="s">
        <v>67</v>
      </c>
      <c r="I4" t="s">
        <v>68</v>
      </c>
    </row>
    <row r="5" spans="1:9" x14ac:dyDescent="0.25">
      <c r="A5" t="s">
        <v>69</v>
      </c>
      <c r="B5" t="s">
        <v>70</v>
      </c>
      <c r="C5" t="s">
        <v>71</v>
      </c>
      <c r="E5" t="s">
        <v>65</v>
      </c>
      <c r="H5" t="s">
        <v>72</v>
      </c>
      <c r="I5" t="s">
        <v>73</v>
      </c>
    </row>
    <row r="6" spans="1:9" x14ac:dyDescent="0.25">
      <c r="A6" t="s">
        <v>74</v>
      </c>
      <c r="B6" t="s">
        <v>75</v>
      </c>
      <c r="C6" t="s">
        <v>76</v>
      </c>
      <c r="H6" t="s">
        <v>77</v>
      </c>
      <c r="I6" t="s">
        <v>78</v>
      </c>
    </row>
    <row r="7" spans="1:9" x14ac:dyDescent="0.25">
      <c r="B7" t="s">
        <v>79</v>
      </c>
      <c r="C7" t="s">
        <v>80</v>
      </c>
      <c r="H7" t="s">
        <v>81</v>
      </c>
      <c r="I7" t="s">
        <v>82</v>
      </c>
    </row>
    <row r="8" spans="1:9" x14ac:dyDescent="0.25">
      <c r="I8" t="s">
        <v>83</v>
      </c>
    </row>
    <row r="9" spans="1:9" x14ac:dyDescent="0.25">
      <c r="I9" t="s">
        <v>84</v>
      </c>
    </row>
    <row r="10" spans="1:9" x14ac:dyDescent="0.25">
      <c r="I10" t="s">
        <v>85</v>
      </c>
    </row>
    <row r="11" spans="1:9" x14ac:dyDescent="0.25">
      <c r="I11" t="s">
        <v>86</v>
      </c>
    </row>
    <row r="12" spans="1:9" x14ac:dyDescent="0.25">
      <c r="I12" t="s">
        <v>87</v>
      </c>
    </row>
    <row r="13" spans="1:9" x14ac:dyDescent="0.25">
      <c r="I13" t="s">
        <v>88</v>
      </c>
    </row>
    <row r="14" spans="1:9" x14ac:dyDescent="0.25">
      <c r="I14" t="s">
        <v>89</v>
      </c>
    </row>
    <row r="15" spans="1:9" x14ac:dyDescent="0.25">
      <c r="I15" t="s">
        <v>90</v>
      </c>
    </row>
    <row r="16" spans="1:9" x14ac:dyDescent="0.25">
      <c r="I16" t="s">
        <v>91</v>
      </c>
    </row>
    <row r="17" spans="9:9" x14ac:dyDescent="0.25">
      <c r="I17" t="s">
        <v>92</v>
      </c>
    </row>
    <row r="18" spans="9:9" x14ac:dyDescent="0.25">
      <c r="I18" t="s">
        <v>93</v>
      </c>
    </row>
    <row r="19" spans="9:9" x14ac:dyDescent="0.25">
      <c r="I19" t="s">
        <v>94</v>
      </c>
    </row>
    <row r="20" spans="9:9" x14ac:dyDescent="0.25">
      <c r="I20" t="s">
        <v>95</v>
      </c>
    </row>
    <row r="21" spans="9:9" x14ac:dyDescent="0.25">
      <c r="I21" t="s">
        <v>96</v>
      </c>
    </row>
    <row r="22" spans="9:9" x14ac:dyDescent="0.25">
      <c r="I22" t="s">
        <v>97</v>
      </c>
    </row>
    <row r="23" spans="9:9" x14ac:dyDescent="0.25">
      <c r="I23" t="s">
        <v>98</v>
      </c>
    </row>
    <row r="24" spans="9:9" x14ac:dyDescent="0.25">
      <c r="I24" t="s">
        <v>99</v>
      </c>
    </row>
    <row r="25" spans="9:9" x14ac:dyDescent="0.25">
      <c r="I25" t="s">
        <v>100</v>
      </c>
    </row>
    <row r="26" spans="9:9" x14ac:dyDescent="0.25">
      <c r="I26" t="s">
        <v>101</v>
      </c>
    </row>
    <row r="27" spans="9:9" x14ac:dyDescent="0.25">
      <c r="I27" t="s">
        <v>102</v>
      </c>
    </row>
    <row r="28" spans="9:9" x14ac:dyDescent="0.25">
      <c r="I28" t="s">
        <v>103</v>
      </c>
    </row>
    <row r="29" spans="9:9" x14ac:dyDescent="0.25">
      <c r="I29" t="s">
        <v>104</v>
      </c>
    </row>
    <row r="30" spans="9:9" x14ac:dyDescent="0.25">
      <c r="I30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09"/>
  <sheetViews>
    <sheetView zoomScale="80" zoomScaleNormal="80" workbookViewId="0">
      <selection activeCell="C6" sqref="C6:H6"/>
    </sheetView>
  </sheetViews>
  <sheetFormatPr baseColWidth="10" defaultColWidth="11" defaultRowHeight="15.75" x14ac:dyDescent="0.25"/>
  <cols>
    <col min="1" max="1" width="11" style="7"/>
    <col min="2" max="2" width="34.375" customWidth="1"/>
    <col min="3" max="3" width="41.75" customWidth="1"/>
    <col min="4" max="4" width="31.5" customWidth="1"/>
    <col min="5" max="5" width="43.875" customWidth="1"/>
    <col min="6" max="6" width="28" customWidth="1"/>
    <col min="7" max="7" width="29.25" customWidth="1"/>
    <col min="8" max="8" width="36.375" customWidth="1"/>
    <col min="9" max="54" width="11" style="7"/>
  </cols>
  <sheetData>
    <row r="1" spans="2:8" ht="24" customHeight="1" x14ac:dyDescent="0.25">
      <c r="B1" s="23" t="s">
        <v>0</v>
      </c>
      <c r="C1" s="143" t="s">
        <v>42</v>
      </c>
      <c r="D1" s="144"/>
      <c r="E1" s="144"/>
      <c r="F1" s="144"/>
      <c r="G1" s="145"/>
      <c r="H1" s="146"/>
    </row>
    <row r="2" spans="2:8" ht="45.75" customHeight="1" x14ac:dyDescent="0.25">
      <c r="B2" s="23" t="s">
        <v>2</v>
      </c>
      <c r="C2" s="147" t="s">
        <v>3</v>
      </c>
      <c r="D2" s="148"/>
      <c r="E2" s="148"/>
      <c r="F2" s="148"/>
      <c r="G2" s="149"/>
      <c r="H2" s="146"/>
    </row>
    <row r="3" spans="2:8" ht="18.75" x14ac:dyDescent="0.25">
      <c r="B3" s="142" t="s">
        <v>34</v>
      </c>
      <c r="C3" s="142"/>
      <c r="D3" s="142"/>
      <c r="E3" s="142"/>
      <c r="F3" s="142"/>
      <c r="G3" s="142"/>
      <c r="H3" s="142"/>
    </row>
    <row r="4" spans="2:8" s="7" customFormat="1" ht="16.5" thickBot="1" x14ac:dyDescent="0.3"/>
    <row r="5" spans="2:8" ht="30.75" customHeight="1" x14ac:dyDescent="0.25">
      <c r="B5" s="150" t="s">
        <v>158</v>
      </c>
      <c r="C5" s="151"/>
      <c r="D5" s="151"/>
      <c r="E5" s="151"/>
      <c r="F5" s="151"/>
      <c r="G5" s="151"/>
      <c r="H5" s="151"/>
    </row>
    <row r="6" spans="2:8" ht="21.75" customHeight="1" thickBot="1" x14ac:dyDescent="0.3">
      <c r="B6" s="55" t="s">
        <v>106</v>
      </c>
      <c r="C6" s="53" t="s">
        <v>15</v>
      </c>
      <c r="D6" s="54" t="s">
        <v>16</v>
      </c>
      <c r="E6" s="51" t="s">
        <v>14</v>
      </c>
      <c r="F6" s="59" t="s">
        <v>107</v>
      </c>
      <c r="G6" s="52" t="s">
        <v>31</v>
      </c>
      <c r="H6" s="54" t="s">
        <v>32</v>
      </c>
    </row>
    <row r="7" spans="2:8" ht="59.25" customHeight="1" x14ac:dyDescent="0.25">
      <c r="B7" s="60"/>
      <c r="C7" s="60" t="s">
        <v>33</v>
      </c>
      <c r="D7" s="60"/>
      <c r="E7" s="60"/>
      <c r="F7" s="50" t="s">
        <v>33</v>
      </c>
      <c r="G7" s="50" t="s">
        <v>33</v>
      </c>
      <c r="H7" s="60"/>
    </row>
    <row r="8" spans="2:8" ht="57.75" customHeight="1" x14ac:dyDescent="0.25">
      <c r="B8" s="7"/>
      <c r="C8" s="7"/>
      <c r="D8" s="7"/>
      <c r="E8" s="7"/>
      <c r="F8" s="7"/>
      <c r="G8" s="7"/>
      <c r="H8" s="7"/>
    </row>
    <row r="9" spans="2:8" ht="66.75" customHeight="1" x14ac:dyDescent="0.25">
      <c r="B9" s="7"/>
      <c r="C9" s="7"/>
      <c r="D9" s="7"/>
      <c r="E9" s="7"/>
      <c r="F9" s="7"/>
      <c r="G9" s="7"/>
      <c r="H9" s="7"/>
    </row>
    <row r="10" spans="2:8" s="7" customFormat="1" x14ac:dyDescent="0.25"/>
    <row r="11" spans="2:8" s="7" customFormat="1" x14ac:dyDescent="0.25"/>
    <row r="12" spans="2:8" s="7" customFormat="1" x14ac:dyDescent="0.25"/>
    <row r="13" spans="2:8" s="7" customFormat="1" x14ac:dyDescent="0.25"/>
    <row r="14" spans="2:8" s="7" customFormat="1" x14ac:dyDescent="0.25"/>
    <row r="15" spans="2:8" s="7" customFormat="1" x14ac:dyDescent="0.25"/>
    <row r="16" spans="2:8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pans="2:8" s="7" customFormat="1" x14ac:dyDescent="0.25"/>
    <row r="306" spans="2:8" s="7" customFormat="1" x14ac:dyDescent="0.25"/>
    <row r="307" spans="2:8" s="7" customFormat="1" x14ac:dyDescent="0.25"/>
    <row r="308" spans="2:8" s="7" customFormat="1" x14ac:dyDescent="0.25">
      <c r="B308"/>
      <c r="C308"/>
      <c r="D308"/>
      <c r="E308"/>
      <c r="F308"/>
      <c r="G308"/>
      <c r="H308"/>
    </row>
    <row r="309" spans="2:8" s="7" customFormat="1" x14ac:dyDescent="0.25">
      <c r="B309"/>
      <c r="C309"/>
      <c r="D309"/>
      <c r="E309"/>
      <c r="F309"/>
      <c r="G309"/>
      <c r="H309"/>
    </row>
  </sheetData>
  <mergeCells count="5">
    <mergeCell ref="C1:G1"/>
    <mergeCell ref="H1:H2"/>
    <mergeCell ref="C2:G2"/>
    <mergeCell ref="B3:H3"/>
    <mergeCell ref="B5:H5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xx_Listas!$H$2:$H$7</xm:f>
          </x14:formula1>
          <xm:sqref>G7</xm:sqref>
        </x14:dataValidation>
        <x14:dataValidation type="list" allowBlank="1" showInputMessage="1" showErrorMessage="1">
          <x14:formula1>
            <xm:f>xx_Listas!$D$2:$D$4</xm:f>
          </x14:formula1>
          <xm:sqref>F7</xm:sqref>
        </x14:dataValidation>
        <x14:dataValidation type="list" allowBlank="1" showInputMessage="1" showErrorMessage="1">
          <x14:formula1>
            <xm:f>xx_Listas!$I$2:$I$30</xm:f>
          </x14:formula1>
          <xm:sqref>C7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zoomScale="80" zoomScaleNormal="80" workbookViewId="0">
      <selection activeCell="D6" sqref="D6"/>
    </sheetView>
  </sheetViews>
  <sheetFormatPr baseColWidth="10" defaultColWidth="10.875" defaultRowHeight="15.75" x14ac:dyDescent="0.25"/>
  <cols>
    <col min="1" max="1" width="3.375" style="7" customWidth="1"/>
    <col min="2" max="2" width="13.625" style="7" customWidth="1"/>
    <col min="3" max="3" width="29" style="7" customWidth="1"/>
    <col min="4" max="4" width="71.375" style="7" customWidth="1"/>
    <col min="5" max="5" width="2.875" style="7" customWidth="1"/>
    <col min="6" max="16384" width="10.875" style="7"/>
  </cols>
  <sheetData>
    <row r="1" spans="2:4" s="8" customFormat="1" ht="8.1" customHeight="1" x14ac:dyDescent="0.25"/>
    <row r="2" spans="2:4" ht="38.25" customHeight="1" x14ac:dyDescent="0.25">
      <c r="B2" s="155" t="s">
        <v>108</v>
      </c>
      <c r="C2" s="156"/>
      <c r="D2" s="157"/>
    </row>
    <row r="3" spans="2:4" ht="8.1" customHeight="1" x14ac:dyDescent="0.25"/>
    <row r="4" spans="2:4" ht="38.25" customHeight="1" x14ac:dyDescent="0.25">
      <c r="B4" s="158" t="s">
        <v>109</v>
      </c>
      <c r="C4" s="159"/>
      <c r="D4" s="160"/>
    </row>
    <row r="5" spans="2:4" ht="9.9499999999999993" customHeight="1" x14ac:dyDescent="0.25"/>
    <row r="6" spans="2:4" ht="64.5" customHeight="1" x14ac:dyDescent="0.25">
      <c r="B6" s="153" t="s">
        <v>110</v>
      </c>
      <c r="C6" s="154"/>
      <c r="D6" s="10" t="s">
        <v>111</v>
      </c>
    </row>
    <row r="7" spans="2:4" ht="6.95" customHeight="1" x14ac:dyDescent="0.25">
      <c r="B7" s="9"/>
      <c r="C7" s="9"/>
      <c r="D7" s="9"/>
    </row>
    <row r="8" spans="2:4" ht="35.1" customHeight="1" x14ac:dyDescent="0.25">
      <c r="B8" s="152" t="s">
        <v>112</v>
      </c>
      <c r="C8" s="152"/>
      <c r="D8" s="152"/>
    </row>
    <row r="9" spans="2:4" ht="9" customHeight="1" x14ac:dyDescent="0.25"/>
    <row r="10" spans="2:4" ht="63.95" customHeight="1" x14ac:dyDescent="0.25">
      <c r="B10" s="10">
        <v>1</v>
      </c>
      <c r="C10" s="10" t="str">
        <f>VLOOKUP(D6,xx_ListasInstructivo!A1:I8,2,0)</f>
        <v>Feature dataset</v>
      </c>
      <c r="D10" s="20" t="str">
        <f>VLOOKUP(D6,xx_ListasInstructivo!A1:Q8,10,0)</f>
        <v>Escriba el nombre del  dataset en el que reposa el  feature class en la GDB corporativa (en caso que sea procedente).</v>
      </c>
    </row>
    <row r="11" spans="2:4" ht="63.95" customHeight="1" x14ac:dyDescent="0.25">
      <c r="B11" s="10">
        <v>2</v>
      </c>
      <c r="C11" s="10" t="str">
        <f>VLOOKUP(D6,xx_ListasInstructivo!A1:I8,3,0)</f>
        <v>Nombre del feature class</v>
      </c>
      <c r="D11" s="20" t="str">
        <f>VLOOKUP(D6,xx_ListasInstructivo!A1:Q8,11,0)</f>
        <v xml:space="preserve">Escriba el nombre del feature class objeto a diligenciar. </v>
      </c>
    </row>
    <row r="12" spans="2:4" ht="63.95" customHeight="1" x14ac:dyDescent="0.25">
      <c r="B12" s="10">
        <v>3</v>
      </c>
      <c r="C12" s="10" t="str">
        <f>VLOOKUP(D6,xx_ListasInstructivo!A1:I8,4,0)</f>
        <v>Alias FC</v>
      </c>
      <c r="D12" s="20" t="str">
        <f>VLOOKUP(D6,xx_ListasInstructivo!A1:Q8,12,0)</f>
        <v>Escriba el nombre del alias al que hace referencia el Feature Class, en caso que este haya sido generado.</v>
      </c>
    </row>
    <row r="13" spans="2:4" ht="63.95" customHeight="1" x14ac:dyDescent="0.25">
      <c r="B13" s="10">
        <v>4</v>
      </c>
      <c r="C13" s="10" t="str">
        <f>VLOOKUP(D6,xx_ListasInstructivo!A1:I8,5,0)</f>
        <v>Geometría / Tipo Dato</v>
      </c>
      <c r="D13" s="20" t="str">
        <f>VLOOKUP(D6,xx_ListasInstructivo!A1:Q8,13,0)</f>
        <v>Seleccione, mediante desplegable, cual es el tipo del dato o su geometría</v>
      </c>
    </row>
    <row r="14" spans="2:4" ht="63.95" customHeight="1" x14ac:dyDescent="0.25">
      <c r="B14" s="10">
        <v>5</v>
      </c>
      <c r="C14" s="10" t="str">
        <f>VLOOKUP(D6,xx_ListasInstructivo!A1:I8,6,0)</f>
        <v>Cantidad de elementos</v>
      </c>
      <c r="D14" s="20" t="str">
        <f>VLOOKUP(D6,xx_ListasInstructivo!A1:Q8,14,0)</f>
        <v>Escriba el número de registros  que posee el elemento.</v>
      </c>
    </row>
    <row r="15" spans="2:4" ht="63.95" customHeight="1" x14ac:dyDescent="0.25">
      <c r="B15" s="10">
        <v>6</v>
      </c>
      <c r="C15" s="10" t="str">
        <f>VLOOKUP(D6,xx_ListasInstructivo!A1:I8,7,0)</f>
        <v>Descripción</v>
      </c>
      <c r="D15" s="20" t="str">
        <f>VLOOKUP(D6,xx_ListasInstructivo!A1:Q8,15,0)</f>
        <v>Describa  cual es la información que contiente el  feature class.</v>
      </c>
    </row>
    <row r="16" spans="2:4" ht="63.95" customHeight="1" x14ac:dyDescent="0.25">
      <c r="B16" s="10">
        <v>7</v>
      </c>
      <c r="C16" s="10" t="str">
        <f>VLOOKUP(D6,xx_ListasInstructivo!A1:I8,8,0)</f>
        <v>Dependencia</v>
      </c>
      <c r="D16" s="20" t="str">
        <f>VLOOKUP(D6,xx_ListasInstructivo!A1:Q8,16,0)</f>
        <v>Seleccione, mediante desplegable, el nombre de la dependencia responsable del feature class</v>
      </c>
    </row>
    <row r="17" spans="2:4" ht="63.95" customHeight="1" x14ac:dyDescent="0.25">
      <c r="B17" s="10">
        <v>8</v>
      </c>
      <c r="C17" s="10" t="str">
        <f>VLOOKUP(D6,xx_ListasInstructivo!A1:I8,9,0)</f>
        <v>Correo de contacto</v>
      </c>
      <c r="D17" s="20" t="str">
        <f>VLOOKUP(D6,xx_ListasInstructivo!A1:Q8,17,0)</f>
        <v>Escriba el correo electrónico del líder (proyecto o programa) responsable de producir el feature class.</v>
      </c>
    </row>
  </sheetData>
  <mergeCells count="4">
    <mergeCell ref="B8:D8"/>
    <mergeCell ref="B6:C6"/>
    <mergeCell ref="B2:D2"/>
    <mergeCell ref="B4:D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xx_ListasInstructivo!$A$15:$A$21</xm:f>
          </x14:formula1>
          <xm:sqref>D6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90" zoomScaleNormal="90" workbookViewId="0">
      <selection activeCell="A2" sqref="A2"/>
    </sheetView>
  </sheetViews>
  <sheetFormatPr baseColWidth="10" defaultColWidth="11" defaultRowHeight="15.75" x14ac:dyDescent="0.25"/>
  <cols>
    <col min="1" max="1" width="28.5" customWidth="1"/>
    <col min="2" max="11" width="27.875" customWidth="1"/>
    <col min="12" max="12" width="46.5" customWidth="1"/>
    <col min="13" max="14" width="27.875" customWidth="1"/>
    <col min="15" max="15" width="29.5" customWidth="1"/>
    <col min="16" max="17" width="27.875" customWidth="1"/>
  </cols>
  <sheetData>
    <row r="1" spans="1:17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7" ht="63.95" customHeight="1" x14ac:dyDescent="0.25">
      <c r="A2" s="3" t="s">
        <v>111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53</v>
      </c>
      <c r="I2" s="4" t="s">
        <v>16</v>
      </c>
      <c r="J2" s="21" t="s">
        <v>113</v>
      </c>
      <c r="K2" s="21" t="s">
        <v>167</v>
      </c>
      <c r="L2" s="21" t="s">
        <v>114</v>
      </c>
      <c r="M2" s="21" t="s">
        <v>115</v>
      </c>
      <c r="N2" s="21" t="s">
        <v>116</v>
      </c>
      <c r="O2" s="21" t="s">
        <v>117</v>
      </c>
      <c r="P2" s="21" t="s">
        <v>118</v>
      </c>
      <c r="Q2" s="21" t="s">
        <v>119</v>
      </c>
    </row>
    <row r="3" spans="1:17" ht="63.95" customHeight="1" x14ac:dyDescent="0.25">
      <c r="A3" s="3" t="s">
        <v>120</v>
      </c>
      <c r="B3" s="4" t="s">
        <v>17</v>
      </c>
      <c r="C3" s="4" t="s">
        <v>18</v>
      </c>
      <c r="D3" s="4" t="s">
        <v>19</v>
      </c>
      <c r="E3" s="4" t="s">
        <v>20</v>
      </c>
      <c r="F3" s="6" t="s">
        <v>21</v>
      </c>
      <c r="G3" s="4" t="s">
        <v>121</v>
      </c>
      <c r="H3" s="4" t="s">
        <v>121</v>
      </c>
      <c r="I3" s="4" t="s">
        <v>121</v>
      </c>
      <c r="J3" s="21" t="s">
        <v>122</v>
      </c>
      <c r="K3" s="21" t="s">
        <v>123</v>
      </c>
      <c r="L3" s="21" t="s">
        <v>124</v>
      </c>
      <c r="M3" s="21" t="s">
        <v>125</v>
      </c>
      <c r="N3" s="21" t="s">
        <v>126</v>
      </c>
      <c r="O3" s="21" t="s">
        <v>121</v>
      </c>
      <c r="P3" s="5" t="s">
        <v>121</v>
      </c>
      <c r="Q3" s="5" t="s">
        <v>121</v>
      </c>
    </row>
    <row r="4" spans="1:17" ht="63.95" customHeight="1" x14ac:dyDescent="0.25">
      <c r="A4" s="3" t="s">
        <v>127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121</v>
      </c>
      <c r="J4" s="21" t="s">
        <v>128</v>
      </c>
      <c r="K4" s="21" t="s">
        <v>129</v>
      </c>
      <c r="L4" s="21" t="s">
        <v>130</v>
      </c>
      <c r="M4" s="21" t="s">
        <v>131</v>
      </c>
      <c r="N4" s="21" t="s">
        <v>132</v>
      </c>
      <c r="O4" s="21" t="s">
        <v>133</v>
      </c>
      <c r="P4" s="21" t="s">
        <v>134</v>
      </c>
      <c r="Q4" s="21" t="s">
        <v>121</v>
      </c>
    </row>
    <row r="5" spans="1:17" ht="63.95" customHeight="1" x14ac:dyDescent="0.25">
      <c r="A5" s="3" t="s">
        <v>135</v>
      </c>
      <c r="B5" s="4" t="s">
        <v>136</v>
      </c>
      <c r="C5" s="4" t="s">
        <v>30</v>
      </c>
      <c r="D5" s="4" t="s">
        <v>31</v>
      </c>
      <c r="E5" s="4" t="s">
        <v>32</v>
      </c>
      <c r="F5" s="4" t="s">
        <v>121</v>
      </c>
      <c r="G5" s="4" t="s">
        <v>121</v>
      </c>
      <c r="H5" s="4" t="s">
        <v>121</v>
      </c>
      <c r="I5" s="4" t="s">
        <v>121</v>
      </c>
      <c r="J5" s="21" t="s">
        <v>137</v>
      </c>
      <c r="K5" s="21" t="s">
        <v>138</v>
      </c>
      <c r="L5" s="21" t="s">
        <v>139</v>
      </c>
      <c r="M5" s="21" t="s">
        <v>140</v>
      </c>
      <c r="N5" s="21" t="s">
        <v>121</v>
      </c>
      <c r="O5" s="21" t="s">
        <v>121</v>
      </c>
      <c r="P5" s="21" t="s">
        <v>121</v>
      </c>
      <c r="Q5" s="21" t="s">
        <v>121</v>
      </c>
    </row>
    <row r="6" spans="1:17" ht="63.95" customHeight="1" x14ac:dyDescent="0.25">
      <c r="A6" s="3" t="s">
        <v>141</v>
      </c>
      <c r="B6" s="4" t="s">
        <v>36</v>
      </c>
      <c r="C6" s="4" t="s">
        <v>37</v>
      </c>
      <c r="D6" s="4" t="s">
        <v>38</v>
      </c>
      <c r="E6" s="4" t="s">
        <v>14</v>
      </c>
      <c r="F6" s="4" t="s">
        <v>39</v>
      </c>
      <c r="G6" s="4" t="s">
        <v>40</v>
      </c>
      <c r="H6" s="4" t="s">
        <v>142</v>
      </c>
      <c r="I6" s="4" t="s">
        <v>121</v>
      </c>
      <c r="J6" s="21" t="s">
        <v>143</v>
      </c>
      <c r="K6" s="21" t="s">
        <v>144</v>
      </c>
      <c r="L6" s="21" t="s">
        <v>145</v>
      </c>
      <c r="M6" s="21" t="s">
        <v>146</v>
      </c>
      <c r="N6" s="21" t="s">
        <v>147</v>
      </c>
      <c r="O6" s="21" t="s">
        <v>148</v>
      </c>
      <c r="P6" s="21" t="s">
        <v>149</v>
      </c>
      <c r="Q6" s="21" t="s">
        <v>121</v>
      </c>
    </row>
    <row r="7" spans="1:17" ht="63.95" customHeight="1" x14ac:dyDescent="0.25">
      <c r="A7" s="3" t="s">
        <v>150</v>
      </c>
      <c r="B7" s="4" t="s">
        <v>44</v>
      </c>
      <c r="C7" s="4" t="s">
        <v>37</v>
      </c>
      <c r="D7" s="4" t="s">
        <v>38</v>
      </c>
      <c r="E7" s="4" t="s">
        <v>14</v>
      </c>
      <c r="F7" s="4" t="s">
        <v>39</v>
      </c>
      <c r="G7" s="4" t="s">
        <v>40</v>
      </c>
      <c r="H7" s="4" t="s">
        <v>142</v>
      </c>
      <c r="I7" s="4" t="s">
        <v>121</v>
      </c>
      <c r="J7" s="21" t="s">
        <v>151</v>
      </c>
      <c r="K7" s="21" t="s">
        <v>144</v>
      </c>
      <c r="L7" s="21" t="s">
        <v>152</v>
      </c>
      <c r="M7" s="21" t="s">
        <v>153</v>
      </c>
      <c r="N7" s="21" t="s">
        <v>154</v>
      </c>
      <c r="O7" s="21" t="s">
        <v>155</v>
      </c>
      <c r="P7" s="21" t="s">
        <v>156</v>
      </c>
      <c r="Q7" s="21" t="s">
        <v>121</v>
      </c>
    </row>
    <row r="8" spans="1:17" ht="157.5" x14ac:dyDescent="0.25">
      <c r="A8" s="3" t="s">
        <v>159</v>
      </c>
      <c r="B8" s="4" t="s">
        <v>106</v>
      </c>
      <c r="C8" s="4" t="s">
        <v>15</v>
      </c>
      <c r="D8" s="4" t="s">
        <v>16</v>
      </c>
      <c r="E8" s="4" t="s">
        <v>14</v>
      </c>
      <c r="F8" s="4" t="s">
        <v>107</v>
      </c>
      <c r="G8" s="4" t="s">
        <v>31</v>
      </c>
      <c r="H8" s="4" t="s">
        <v>32</v>
      </c>
      <c r="I8" s="4" t="s">
        <v>121</v>
      </c>
      <c r="J8" s="21" t="s">
        <v>160</v>
      </c>
      <c r="K8" s="21" t="s">
        <v>161</v>
      </c>
      <c r="L8" s="21" t="s">
        <v>162</v>
      </c>
      <c r="M8" s="21" t="s">
        <v>163</v>
      </c>
      <c r="N8" s="21" t="s">
        <v>164</v>
      </c>
      <c r="O8" s="21" t="s">
        <v>165</v>
      </c>
      <c r="P8" s="21" t="s">
        <v>166</v>
      </c>
      <c r="Q8" s="21" t="s">
        <v>121</v>
      </c>
    </row>
    <row r="14" spans="1:17" x14ac:dyDescent="0.25">
      <c r="A14" s="2" t="s">
        <v>157</v>
      </c>
    </row>
    <row r="15" spans="1:17" x14ac:dyDescent="0.25">
      <c r="A15" t="s">
        <v>111</v>
      </c>
    </row>
    <row r="16" spans="1:17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135</v>
      </c>
    </row>
    <row r="19" spans="1:1" x14ac:dyDescent="0.25">
      <c r="A19" t="s">
        <v>141</v>
      </c>
    </row>
    <row r="20" spans="1:1" x14ac:dyDescent="0.25">
      <c r="A20" t="s">
        <v>150</v>
      </c>
    </row>
    <row r="21" spans="1:1" x14ac:dyDescent="0.25">
      <c r="A21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.7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CB9D106C7D341BEC8535B8131CA6B" ma:contentTypeVersion="10" ma:contentTypeDescription="Crear nuevo documento." ma:contentTypeScope="" ma:versionID="f41bee42decae819c6370679fa11acc8">
  <xsd:schema xmlns:xsd="http://www.w3.org/2001/XMLSchema" xmlns:xs="http://www.w3.org/2001/XMLSchema" xmlns:p="http://schemas.microsoft.com/office/2006/metadata/properties" xmlns:ns2="796ed091-6227-45da-a056-db63388ed980" xmlns:ns3="87d958e2-2a57-41b1-84ad-c9443abcff11" targetNamespace="http://schemas.microsoft.com/office/2006/metadata/properties" ma:root="true" ma:fieldsID="83acdab02839d6663b69a7e48e0b1a5d" ns2:_="" ns3:_="">
    <xsd:import namespace="796ed091-6227-45da-a056-db63388ed980"/>
    <xsd:import namespace="87d958e2-2a57-41b1-84ad-c9443abcff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ed091-6227-45da-a056-db63388ed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58e2-2a57-41b1-84ad-c9443abcff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067586-57A2-41AC-A325-BEC189FB06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B6A0C5-9041-4D31-951F-7D5C8E734842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796ed091-6227-45da-a056-db63388ed980"/>
    <ds:schemaRef ds:uri="http://schemas.microsoft.com/office/infopath/2007/PartnerControls"/>
    <ds:schemaRef ds:uri="http://schemas.openxmlformats.org/package/2006/metadata/core-properties"/>
    <ds:schemaRef ds:uri="87d958e2-2a57-41b1-84ad-c9443abcff1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8BA42F0-5D3F-4BBA-B86E-126DF6911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ed091-6227-45da-a056-db63388ed980"/>
    <ds:schemaRef ds:uri="87d958e2-2a57-41b1-84ad-c9443abcff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DiccionarioDatos</vt:lpstr>
      <vt:lpstr>Dominios</vt:lpstr>
      <vt:lpstr>Subtipos</vt:lpstr>
      <vt:lpstr>xx_Listas</vt:lpstr>
      <vt:lpstr>Raster</vt:lpstr>
      <vt:lpstr>Instructivo</vt:lpstr>
      <vt:lpstr>xx_ListasInstructivo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guerrero martinez</dc:creator>
  <cp:keywords/>
  <dc:description/>
  <cp:lastModifiedBy>Federico  Hernadez Hincapie</cp:lastModifiedBy>
  <cp:revision/>
  <dcterms:created xsi:type="dcterms:W3CDTF">2021-04-08T23:01:38Z</dcterms:created>
  <dcterms:modified xsi:type="dcterms:W3CDTF">2023-07-11T20:42:44Z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0x010100EA6CB9D106C7D341BEC8535B8131CA6B</vt:lpwstr>
  </property>
  <property fmtid="{D5CDD505-2E9C-101B-9397-08002B2CF9AE}" pid="3" name="ESRI_WORKBOOK_ID">
    <vt:lpwstr>5e857cbb3f8740b9b590c990b38da758</vt:lpwstr>
  </property>
</Properties>
</file>