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1\Alcaldia\208-DAP\20830-S-IEE\U-Planea-Inf\E-SIT\Cmn-SIT\OpenData-GIS\CatalogoGeografico\"/>
    </mc:Choice>
  </mc:AlternateContent>
  <bookViews>
    <workbookView xWindow="-105" yWindow="-105" windowWidth="23250" windowHeight="12570" tabRatio="558"/>
  </bookViews>
  <sheets>
    <sheet name="DiccionarioDatos" sheetId="4" r:id="rId1"/>
    <sheet name="Dominios" sheetId="6" r:id="rId2"/>
    <sheet name="Subtipos" sheetId="2" r:id="rId3"/>
    <sheet name="xx_Listas" sheetId="3" state="hidden" r:id="rId4"/>
    <sheet name="Raster" sheetId="17" r:id="rId5"/>
    <sheet name="Instructivo" sheetId="14" r:id="rId6"/>
    <sheet name="xx_ListasInstructivo" sheetId="15" state="hidden" r:id="rId7"/>
    <sheet name="ESRI_MAPINFO_SHEET" sheetId="16" state="veryHidden" r:id="rId8"/>
  </sheets>
  <externalReferences>
    <externalReference r:id="rId9"/>
  </externalReferences>
  <definedNames>
    <definedName name="_xlnm._FilterDatabase" localSheetId="0" hidden="1">DiccionarioDatos!#REF!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7" i="14" l="1"/>
  <c r="D16" i="14"/>
  <c r="D15" i="14"/>
  <c r="D14" i="14"/>
  <c r="D13" i="14"/>
  <c r="D12" i="14"/>
  <c r="D11" i="14"/>
  <c r="D10" i="14"/>
  <c r="C17" i="14"/>
  <c r="C16" i="14"/>
  <c r="C15" i="14"/>
  <c r="C14" i="14"/>
  <c r="C13" i="14"/>
  <c r="C12" i="14"/>
  <c r="C11" i="14"/>
  <c r="C10" i="14"/>
</calcChain>
</file>

<file path=xl/sharedStrings.xml><?xml version="1.0" encoding="utf-8"?>
<sst xmlns="http://schemas.openxmlformats.org/spreadsheetml/2006/main" count="533" uniqueCount="207">
  <si>
    <t>Cód. FO-GINF-041</t>
  </si>
  <si>
    <t>Formato</t>
  </si>
  <si>
    <t>Versión. 1</t>
  </si>
  <si>
    <t>FO- GINF Diccionario de datos geográfico</t>
  </si>
  <si>
    <t>DEPARTAMENTO ADMINISTRATIVO DE PLANEACIÓN - SUBDIRECCIÓN DE PROSPECTIVA, INFORMACIÓN Y EVALUACIÓN ESTRATÉGICA</t>
  </si>
  <si>
    <t>SECCIÓN 1: DATOS GENERALES</t>
  </si>
  <si>
    <t>SECCIÓN 2: DATOS BÁSICOS</t>
  </si>
  <si>
    <t>SECCIÓN 3: DATOS DE CAMPOS</t>
  </si>
  <si>
    <t>SECCIÓN 4: OPEN DATA</t>
  </si>
  <si>
    <t>Feature dataset</t>
  </si>
  <si>
    <t>Nombre del feature class</t>
  </si>
  <si>
    <t>Alias FC</t>
  </si>
  <si>
    <t>Geometría / Tipo Dato</t>
  </si>
  <si>
    <t>Cantidad de elementos</t>
  </si>
  <si>
    <t>Descripción</t>
  </si>
  <si>
    <t xml:space="preserve">Dependencia  </t>
  </si>
  <si>
    <t>Correo de contacto</t>
  </si>
  <si>
    <t>Sistema de coordenadas</t>
  </si>
  <si>
    <t>Fecha de elaboración</t>
  </si>
  <si>
    <t>Topología</t>
  </si>
  <si>
    <t>Reglas topológicas</t>
  </si>
  <si>
    <t>Excepciones</t>
  </si>
  <si>
    <t>Nombre del campo</t>
  </si>
  <si>
    <t>Tipo de dato</t>
  </si>
  <si>
    <t>Longitud dato</t>
  </si>
  <si>
    <t>Alias Campo</t>
  </si>
  <si>
    <t>Descripción del campo</t>
  </si>
  <si>
    <t>Acepta nulos</t>
  </si>
  <si>
    <t>Subtipo/Dominio</t>
  </si>
  <si>
    <t>Feature Class
publicable</t>
  </si>
  <si>
    <t>Campo publicable</t>
  </si>
  <si>
    <t>Clasificación</t>
  </si>
  <si>
    <t>Observaciones</t>
  </si>
  <si>
    <t>Seleccione</t>
  </si>
  <si>
    <t>DEPARTAMENTO ADMINISTRATIVO DE PLANEACIÓN - SUBDIRECCIÓN DE INFORMACIÓN Y EVALUACIÓN ESTRATÉGICA</t>
  </si>
  <si>
    <t>SECCIÓN 5: DOMINIOS</t>
  </si>
  <si>
    <t>Nombre dominio</t>
  </si>
  <si>
    <t>Tipo dato</t>
  </si>
  <si>
    <t>Valor por defecto</t>
  </si>
  <si>
    <t>Código</t>
  </si>
  <si>
    <t>Nombre</t>
  </si>
  <si>
    <t>Descripción Código</t>
  </si>
  <si>
    <t xml:space="preserve">Formato					</t>
  </si>
  <si>
    <t>SECCIÓN 6: SUBTIPOS</t>
  </si>
  <si>
    <t>Nombre de subtipo</t>
  </si>
  <si>
    <t>Geometria</t>
  </si>
  <si>
    <t>Coordenadas</t>
  </si>
  <si>
    <t>TipoDato</t>
  </si>
  <si>
    <t>Nulos</t>
  </si>
  <si>
    <t>Open Data</t>
  </si>
  <si>
    <t>TOPOLOGIA</t>
  </si>
  <si>
    <t>TipoDominio_Subtipo</t>
  </si>
  <si>
    <t>Transparencia</t>
  </si>
  <si>
    <t>Dependencia</t>
  </si>
  <si>
    <t>Punto</t>
  </si>
  <si>
    <t>MAGNA_Medellin_Antioquia_2010</t>
  </si>
  <si>
    <t>Texto/String</t>
  </si>
  <si>
    <t xml:space="preserve">Si </t>
  </si>
  <si>
    <t>Si</t>
  </si>
  <si>
    <t>CodedValue</t>
  </si>
  <si>
    <t>Datos sensibles</t>
  </si>
  <si>
    <t>Agencia para la Gestión del Paisaje, el Patrimonio y APP</t>
  </si>
  <si>
    <t>Línea</t>
  </si>
  <si>
    <t>WGS84</t>
  </si>
  <si>
    <t>Entero corto/Short integer</t>
  </si>
  <si>
    <t>No</t>
  </si>
  <si>
    <t>Si/Ocultar columnas a publicar</t>
  </si>
  <si>
    <t>Datos personales</t>
  </si>
  <si>
    <t>Área Metropolitana del Valle de Aburra - AMVA</t>
  </si>
  <si>
    <t>Polígono</t>
  </si>
  <si>
    <t>Otro</t>
  </si>
  <si>
    <t>Entero largo/Long integer</t>
  </si>
  <si>
    <t>Datos públicos</t>
  </si>
  <si>
    <t xml:space="preserve">Departamento Administrativo de Gestión del Riesgo de Desastres </t>
  </si>
  <si>
    <t>Tablas</t>
  </si>
  <si>
    <t>Desconocido</t>
  </si>
  <si>
    <t>Doble/Double</t>
  </si>
  <si>
    <t>Dato semiprivado</t>
  </si>
  <si>
    <t>Departamento Administrativo de Planeación</t>
  </si>
  <si>
    <t>No Aplica</t>
  </si>
  <si>
    <t>Fecha/Date</t>
  </si>
  <si>
    <t>Dato privado</t>
  </si>
  <si>
    <t>Secretaría de Comunicaciones</t>
  </si>
  <si>
    <t>Secretaría de Cultura Ciudadana</t>
  </si>
  <si>
    <t>Secretaría de Educación</t>
  </si>
  <si>
    <t>Secretaría de Evaluación y Control</t>
  </si>
  <si>
    <t>Secretaría de Gestión Humana  y servicio a la ciudadanía</t>
  </si>
  <si>
    <t>Secretaría de Gestión y Control Territorial</t>
  </si>
  <si>
    <t>Secretaría de Gobierno Y Gestión del Gabinete</t>
  </si>
  <si>
    <t>Secretaría de Hacienda</t>
  </si>
  <si>
    <t>Secretaría de Inclusión Social, Familia y Dererchos Humanos</t>
  </si>
  <si>
    <t>Secretaría de Infraestructura Física</t>
  </si>
  <si>
    <t>Secretaría de Innovación Digital</t>
  </si>
  <si>
    <t>Secretaría de Juventud</t>
  </si>
  <si>
    <t>Secretaría de la No-Violencia</t>
  </si>
  <si>
    <t>Secretaría de Medio Ambiente</t>
  </si>
  <si>
    <t>Secretaría de Movilidad</t>
  </si>
  <si>
    <t>Secretaría de Mujeres</t>
  </si>
  <si>
    <t>Secretaría de Participación Ciudadana</t>
  </si>
  <si>
    <t>Secretaría de Salud</t>
  </si>
  <si>
    <t>Secretaría de Seguridad y Convivencia</t>
  </si>
  <si>
    <t>Secretaría de Suministros y Servicios</t>
  </si>
  <si>
    <t>Secretaría Desarrollo Económico</t>
  </si>
  <si>
    <t>Secretaría General</t>
  </si>
  <si>
    <t>Secretaría Privada</t>
  </si>
  <si>
    <t>Entes descentralizados /Gerencias</t>
  </si>
  <si>
    <t>Nombre imagen</t>
  </si>
  <si>
    <t>Imagen publicable</t>
  </si>
  <si>
    <t>DEPARTAMENTO ADMINISTRATIVO DE PLANEACIÓN</t>
  </si>
  <si>
    <t>SUBDIRECCIÓN DE PROSPECTIVA, INFORMACIÓN Y EVALUACIÓN ESTRATÉGICA - UNIDAD DE PLANEACIÓN DE LA INFORMACIÓN</t>
  </si>
  <si>
    <t>Tipo de Sección
(Haga clic  sobre la celda D6 para activar el menú desplegable y mostrar las instrucciones de diligenciamiento)</t>
  </si>
  <si>
    <t>Sección 1- Datos generales</t>
  </si>
  <si>
    <t>A continuación se describe la manera como deben ser diligenciados los campos de los formatos, de acuerdo al tipo de sección seleccionada para ser diligenciada</t>
  </si>
  <si>
    <t>Escriba el nombre del  dataset en el que reposa el  feature class en la GDB corporativa (en caso que sea procedente).</t>
  </si>
  <si>
    <t>Escriba el nombre del alias al que hace referencia el Feature Class, en caso que este haya sido generado.</t>
  </si>
  <si>
    <t>Seleccione, mediante desplegable, cual es el tipo del dato o su geometría</t>
  </si>
  <si>
    <t>Escriba el número de registros  que posee el elemento.</t>
  </si>
  <si>
    <t>Describa  cual es la información que contiente el  feature class.</t>
  </si>
  <si>
    <t>Seleccione, mediante desplegable, el nombre de la dependencia responsable del feature class</t>
  </si>
  <si>
    <t>Escriba el correo electrónico del líder (proyecto o programa) responsable de producir el feature class.</t>
  </si>
  <si>
    <t>Sección 2-Datos básicos</t>
  </si>
  <si>
    <t>No aplica</t>
  </si>
  <si>
    <t>Seleccione, mediante desplegable, cual es el sistema de coordenadas asociado al elemento.</t>
  </si>
  <si>
    <t>Escriba la fecha en la que se diligencia la información del elemento.</t>
  </si>
  <si>
    <t>Seleccione, mediante desplegable, si en el proceso de elaboración del elemento se le aplicaron reglas topológicas.</t>
  </si>
  <si>
    <t>Escriba las reglas topológicas utilizadas según el tipo de geometría.</t>
  </si>
  <si>
    <t>Escriba cuales son las excepciones que se pueden presentar a la hora de realizar el proceso de validación topológica.</t>
  </si>
  <si>
    <t>Sección 3-Datos de campos</t>
  </si>
  <si>
    <t>Escriba el  nombre original del campo contenido en el feature class.</t>
  </si>
  <si>
    <t>Seleccione, mediante  desplegable, cual es el tipo del dato (numérico, texto, fecha…).</t>
  </si>
  <si>
    <t>Escriba cual es la longitud del dato.</t>
  </si>
  <si>
    <t>Escriba el nombre del alias al que hace referencia el campo, en caso que este haya sido generado.</t>
  </si>
  <si>
    <t>Describa cual es la información a la que hace referencia el campo.</t>
  </si>
  <si>
    <t>Seleccione, mediante desplegable, si el campo acepta nulos como valor permitido.</t>
  </si>
  <si>
    <t>Escriba el nombre del  dominio o subtipo en caso que para el campo haya sido generado. Para facilitar su búsqueda en la sección correspondiente enlace el elemento a su descripción mediante un hipervínculo.</t>
  </si>
  <si>
    <t>Sección 4-Open Data</t>
  </si>
  <si>
    <t>Feature  Class  publicable</t>
  </si>
  <si>
    <t>Seleccionee, mediante desplegable, si el Feature Class puede ser publicado como dato abierto en los portales de la Alcaldía de Medellín.</t>
  </si>
  <si>
    <t>En caso que el Feature Class puede ser publicado, seleccionee mediante desplegable, si  los datos del campo pueden ser publicados o tienen algún tipo de restricción</t>
  </si>
  <si>
    <t xml:space="preserve">Seleccione, mediate desplegable, el tipo de dato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</si>
  <si>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del feature class.</t>
  </si>
  <si>
    <t>Sección 5-Dominios</t>
  </si>
  <si>
    <t>Descripción código</t>
  </si>
  <si>
    <t>Escriba el nombre del dominio que se va a diligenciar</t>
  </si>
  <si>
    <t>Seleccione, mediante  desplegable, cual es el tipo del dato (numérico o texto).</t>
  </si>
  <si>
    <t>Escriba el valor por defecto que tiene el dominio para el campo que aplica.</t>
  </si>
  <si>
    <t>Describa cual es la información a la que hace referfencia el dominio.</t>
  </si>
  <si>
    <t>Escriba los códigos que utilice el dominio para diligenciar información.</t>
  </si>
  <si>
    <t>Escriba el nombre completo al que hace referencia el código del dominio.</t>
  </si>
  <si>
    <t>Describa cual es la información a la que hace referencia el código del dominio.</t>
  </si>
  <si>
    <t>Sección 6-Subtipos</t>
  </si>
  <si>
    <t>Escriba el nombre del subtipo que se va a diligenciar</t>
  </si>
  <si>
    <t>Escriba el valor por defecto que tiene el subtipo para el campo que aplica.</t>
  </si>
  <si>
    <t>Describa cual es la información a la que hace referfencia el subtipo.</t>
  </si>
  <si>
    <t>Escriba los códigos que utilice el subtipo para diligenciar información.</t>
  </si>
  <si>
    <t>Escriba el nombre completo al que hace referencia el código del subtipo.</t>
  </si>
  <si>
    <t>Describa cual es la información a la que hace referencia el código del subtipo.</t>
  </si>
  <si>
    <t>Secciones</t>
  </si>
  <si>
    <t>SECCIÓN 7: RÁSTER</t>
  </si>
  <si>
    <t>Sección 7-Ráster</t>
  </si>
  <si>
    <t>Escriba el nombre de la imagen ráster</t>
  </si>
  <si>
    <t>Seleccione, mediante desplegable, el nombre de la dependencia responsable de la imagen ráster</t>
  </si>
  <si>
    <t>Escriba el correo electrónico del líder de unidad responsable de la imagen ráster</t>
  </si>
  <si>
    <t>Describa cuales son las características de la imagen ráster</t>
  </si>
  <si>
    <t>Seleccionee, mediante desplegable, si la imagen ráster puede ser publicada como dato abierto en los portales de la Alcaldía de Medellín.</t>
  </si>
  <si>
    <t xml:space="preserve">Seleccione, mediate desplegable, cómo se categoriza la imagen ráster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</si>
  <si>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 la imagen ráster.</t>
  </si>
  <si>
    <t xml:space="preserve">Escriba el nombre del feature class objeto a diligenciar. </t>
  </si>
  <si>
    <t>Must Not Overlap
(No debe superponerse)
Must Not Have Gaps
(No debe tener huecos)</t>
  </si>
  <si>
    <t>La única excepción es el perímetro del Feature Class o de los poligonos que la topología lo considera un hueco</t>
  </si>
  <si>
    <t>Total_PPS_2023</t>
  </si>
  <si>
    <t>Total PPS 2023</t>
  </si>
  <si>
    <t>atlas.planeacioned.arcgis_online_pps</t>
  </si>
  <si>
    <t>Total PPS 2024</t>
  </si>
  <si>
    <t>Total_PPS_2024</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</si>
  <si>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2023.</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</si>
  <si>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2024.</t>
  </si>
  <si>
    <t>CATEGORIA_USO</t>
  </si>
  <si>
    <t>Categoria_Uso</t>
  </si>
  <si>
    <t>COD_CAT_USO</t>
  </si>
  <si>
    <t>javier.ayala@medellin.gov.co</t>
  </si>
  <si>
    <t>Total PPS 2019</t>
  </si>
  <si>
    <t>Total PPS 2020</t>
  </si>
  <si>
    <t>Total PPS 2021</t>
  </si>
  <si>
    <t>Total PPS 2022</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</si>
  <si>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2020.</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</si>
  <si>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2019.</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</si>
  <si>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2021.</t>
  </si>
  <si>
    <t>Los Puntos de Prestación de Servicio (PPS) son datos suministrados por Empresas Públicas de Medellín y representan la conexión de al menos un servicio público a un cliente residencial. El valor indicado corresponde al número total de PPS presentes en cada polígono en 2022.</t>
  </si>
  <si>
    <t>PPS por Uso Rural</t>
  </si>
  <si>
    <t>atlas.planeacioned.pps_usos_rurales</t>
  </si>
  <si>
    <t>Total_PPS_2019</t>
  </si>
  <si>
    <t>Total_PPS_2020</t>
  </si>
  <si>
    <t>Total_PPS_2021</t>
  </si>
  <si>
    <t>Total_PPS_2022</t>
  </si>
  <si>
    <t>Clasificacion de los usos rurales: Agroforestal, Agropecuario, Agrícola, Áreas Mineras en Transición, Dotacional y de servicios, Forestal Productor, Forestal Protector, Mixto urbano rural, Servicios e Industria</t>
  </si>
  <si>
    <t>Cod_Cat_Uso</t>
  </si>
  <si>
    <t>Código numérico asociado a la Categoria_Uso</t>
  </si>
  <si>
    <t>CATEGORIA_PROTECCION</t>
  </si>
  <si>
    <t>SUBCATEGORIA_PROTECCION</t>
  </si>
  <si>
    <t>Corregimiento</t>
  </si>
  <si>
    <t>Nombre del corregimiento según división político administrativa</t>
  </si>
  <si>
    <t>CORREGIMIENTO</t>
  </si>
  <si>
    <t>Subcategoría que describe el tipo de suelo de protección del distrito de Medellín</t>
  </si>
  <si>
    <t>Categoría que permite asociar si conforma o no el suelo de protección del distrito de Medellín</t>
  </si>
  <si>
    <t>Capa tipo polígono representa el total de Puntos de Prestación de Servicio (PPS) por polígono de uso de suelo rural. La información proviene de la base de datos de PPS suministrada por Empresas Públicas de Medellín (EPM), y corresponde a registros que evidencian la conexión de al menos un servicio público a un cliente residencial.</t>
  </si>
  <si>
    <t>Capa tipo polígono representa el total de Puntos de Prestación de Servicio (PPS) por polígono de uso de suelo rural. La información proviene de la base de datos de PPS suministrada por Empresas Públicas de Medellín (EPM), y corresponde a registros que evidencian la conexión de al menos un servicio público a un cliente residencial.
La capa de uso del suelo rural incluye las categorías definidas en el campo Categorías_uso, según lo dispuesto en el artículo 398 del Acuerdo 48 de 2014. Estas categorías son: agrícola, agroforestal, agropecuario, áreas mineras en transición, dotacional y de servicios, forestal productor, forestal protector, mixto urbano-rural, y servicios e industria.
La clasificación se aplica sobre un área total de 26.304,04 hectáreas, delimitada por corregimientos. Dentro de la categoría de protección para la producción, se destacan los usos agrícola, agropecuario, agroforestal, áreas mineras en transición y forestal productor, directamente relacionados con sus respectivas subcategorías de producción.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</si>
</sst>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0"/>
      <name val="Calibri"/>
      <family val="2"/>
      <scheme val="minor"/>
    </font>
    <font>
      <sz val="12"/>
      <color theme="0"/>
      <name val="Calibri"/>
      <family val="2"/>
      <scheme val="minor"/>
    </font>
    <font>
      <b/>
      <sz val="11"/>
      <color theme="0"/>
      <name val="Arial"/>
      <family val="2"/>
    </font>
    <font>
      <b/>
      <sz val="11"/>
      <color theme="0"/>
      <name val="Calibri"/>
      <family val="2"/>
      <scheme val="minor"/>
    </font>
    <font>
      <sz val="11"/>
      <color rgb="FF000000"/>
      <name val="Calibri"/>
      <family val="2"/>
      <scheme val="minor"/>
    </font>
    <font>
      <sz val="10"/>
      <color theme="1"/>
      <name val="Calibri"/>
      <family val="2"/>
      <scheme val="minor"/>
    </font>
    <font>
      <b/>
      <sz val="14"/>
      <color theme="0"/>
      <name val="Calibri"/>
      <family val="2"/>
      <scheme val="minor"/>
    </font>
    <font>
      <b/>
      <sz val="14"/>
      <color rgb="FF000000"/>
      <name val="Calibri"/>
      <family val="2"/>
    </font>
    <font>
      <sz val="10"/>
      <color rgb="FF000000"/>
      <name val="Arial"/>
      <family val="2"/>
    </font>
    <font>
      <b/>
      <sz val="14"/>
      <color theme="1"/>
      <name val="Calibri"/>
      <family val="2"/>
      <scheme val="minor"/>
    </font>
    <font>
      <sz val="12"/>
      <color theme="1"/>
      <name val="Calibri Light"/>
      <family val="2"/>
      <scheme val="major"/>
    </font>
    <font>
      <b/>
      <sz val="11"/>
      <color theme="1"/>
      <name val="Calibri Light"/>
      <family val="2"/>
      <scheme val="major"/>
    </font>
    <font>
      <sz val="8"/>
      <name val="Calibri"/>
      <family val="2"/>
      <scheme val="minor"/>
    </font>
    <font>
      <u/>
      <sz val="12"/>
      <color theme="10"/>
      <name val="Calibri"/>
      <family val="2"/>
      <scheme val="minor"/>
    </font>
    <font>
      <sz val="11"/>
      <color theme="1"/>
      <name val="Calibri"/>
      <scheme val="minor"/>
    </font>
    <font>
      <sz val="12"/>
      <color theme="1"/>
      <name val="Calibri"/>
      <scheme val="minor"/>
    </font>
  </fonts>
  <fills count="8">
    <fill>
      <patternFill patternType="none"/>
    </fill>
    <fill>
      <patternFill patternType="gray125"/>
    </fill>
    <fill>
      <patternFill patternType="solid">
        <fgColor theme="4" tint="0.59999389629810485"/>
        <bgColor indexed="64"/>
      </patternFill>
    </fill>
    <fill>
      <patternFill patternType="solid">
        <fgColor theme="3" tint="0.39997558519241921"/>
        <bgColor indexed="64"/>
      </patternFill>
    </fill>
    <fill>
      <patternFill patternType="solid">
        <fgColor rgb="FF00999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theme="6"/>
      </top>
      <bottom style="thin">
        <color indexed="64"/>
      </bottom>
      <diagonal/>
    </border>
    <border>
      <left style="thin">
        <color indexed="64"/>
      </left>
      <right style="thin">
        <color indexed="64"/>
      </right>
      <top style="thin">
        <color theme="6"/>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160">
    <xf numFmtId="0" fontId="0" fillId="0" borderId="0" xfId="0"/>
    <xf numFmtId="0" fontId="0" fillId="2" borderId="0" xfId="0" applyFill="1"/>
    <xf numFmtId="0" fontId="0" fillId="4" borderId="0" xfId="0" applyFill="1"/>
    <xf numFmtId="0" fontId="0" fillId="4" borderId="0" xfId="0" applyFill="1" applyAlignment="1">
      <alignment horizontal="left" vertical="center"/>
    </xf>
    <xf numFmtId="0" fontId="0" fillId="0" borderId="1" xfId="0" applyBorder="1" applyAlignment="1">
      <alignment horizontal="left" vertical="center"/>
    </xf>
    <xf numFmtId="0" fontId="0" fillId="5" borderId="1" xfId="0" applyFill="1" applyBorder="1" applyAlignment="1">
      <alignment horizontal="left" vertical="center"/>
    </xf>
    <xf numFmtId="0" fontId="0" fillId="0" borderId="1" xfId="0" applyBorder="1" applyAlignment="1">
      <alignment horizontal="left" vertical="center" wrapText="1"/>
    </xf>
    <xf numFmtId="0" fontId="0" fillId="6" borderId="0" xfId="0" applyFill="1"/>
    <xf numFmtId="0" fontId="10" fillId="6" borderId="0" xfId="0" applyFont="1" applyFill="1"/>
    <xf numFmtId="0" fontId="0" fillId="6" borderId="0" xfId="0" applyFill="1" applyAlignment="1">
      <alignment horizontal="center"/>
    </xf>
    <xf numFmtId="0" fontId="0" fillId="6" borderId="1" xfId="0" applyFill="1" applyBorder="1" applyAlignment="1">
      <alignment horizontal="center" vertical="center"/>
    </xf>
    <xf numFmtId="0" fontId="0" fillId="6" borderId="1" xfId="0" applyFill="1" applyBorder="1" applyAlignment="1">
      <alignment vertical="center"/>
    </xf>
    <xf numFmtId="0" fontId="0" fillId="6" borderId="1" xfId="0" applyFill="1" applyBorder="1" applyAlignment="1">
      <alignment vertical="center" wrapText="1"/>
    </xf>
    <xf numFmtId="0" fontId="0" fillId="6" borderId="1" xfId="0" applyFill="1" applyBorder="1"/>
    <xf numFmtId="0" fontId="14" fillId="6" borderId="1" xfId="0" applyFont="1" applyFill="1" applyBorder="1" applyAlignment="1">
      <alignment vertical="center"/>
    </xf>
    <xf numFmtId="0" fontId="14" fillId="6" borderId="1" xfId="0" applyFont="1" applyFill="1" applyBorder="1" applyAlignment="1">
      <alignment horizontal="center" vertical="center"/>
    </xf>
    <xf numFmtId="0" fontId="0" fillId="6" borderId="1" xfId="0" applyFill="1" applyBorder="1" applyAlignment="1">
      <alignment wrapText="1"/>
    </xf>
    <xf numFmtId="0" fontId="14" fillId="6" borderId="1" xfId="0" applyFont="1" applyFill="1" applyBorder="1" applyAlignment="1">
      <alignment vertical="top" wrapText="1"/>
    </xf>
    <xf numFmtId="0" fontId="14" fillId="6" borderId="1" xfId="0" applyFont="1" applyFill="1" applyBorder="1" applyAlignment="1">
      <alignment vertical="center" wrapText="1"/>
    </xf>
    <xf numFmtId="0" fontId="15" fillId="6" borderId="0" xfId="0" applyFont="1" applyFill="1" applyAlignment="1">
      <alignment vertical="center"/>
    </xf>
    <xf numFmtId="0" fontId="0" fillId="6" borderId="1" xfId="0" applyFill="1" applyBorder="1" applyAlignment="1">
      <alignment horizontal="left" vertical="center" wrapText="1"/>
    </xf>
    <xf numFmtId="0" fontId="0" fillId="5" borderId="1" xfId="0" applyFill="1" applyBorder="1" applyAlignment="1">
      <alignment horizontal="left" vertical="center" wrapText="1"/>
    </xf>
    <xf numFmtId="0" fontId="0" fillId="4" borderId="0" xfId="0" applyFill="1" applyAlignment="1">
      <alignment horizontal="center"/>
    </xf>
    <xf numFmtId="0" fontId="16" fillId="0" borderId="1" xfId="0" applyFont="1" applyBorder="1" applyAlignment="1">
      <alignment horizontal="center" vertical="center" wrapText="1"/>
    </xf>
    <xf numFmtId="0" fontId="18" fillId="6" borderId="13" xfId="0" applyFont="1" applyFill="1" applyBorder="1" applyAlignment="1">
      <alignment vertical="center"/>
    </xf>
    <xf numFmtId="0" fontId="18" fillId="6" borderId="3" xfId="0" applyFont="1" applyFill="1" applyBorder="1" applyAlignment="1">
      <alignment vertical="center"/>
    </xf>
    <xf numFmtId="0" fontId="0" fillId="6" borderId="18" xfId="0" applyFill="1" applyBorder="1" applyAlignment="1">
      <alignment vertical="center" wrapText="1"/>
    </xf>
    <xf numFmtId="0" fontId="0" fillId="6" borderId="0" xfId="0" applyFill="1" applyAlignment="1">
      <alignment vertical="center"/>
    </xf>
    <xf numFmtId="0" fontId="0" fillId="0" borderId="3" xfId="0" applyBorder="1" applyAlignment="1">
      <alignment vertical="center" wrapText="1"/>
    </xf>
    <xf numFmtId="0" fontId="0" fillId="6" borderId="13" xfId="0" applyFill="1" applyBorder="1" applyAlignment="1">
      <alignment horizontal="center" vertical="center"/>
    </xf>
    <xf numFmtId="0" fontId="0" fillId="0" borderId="13" xfId="0" applyBorder="1" applyAlignment="1">
      <alignment horizontal="center" vertical="center"/>
    </xf>
    <xf numFmtId="0" fontId="0" fillId="6" borderId="13" xfId="0" applyFill="1" applyBorder="1" applyAlignment="1">
      <alignment vertical="center"/>
    </xf>
    <xf numFmtId="0" fontId="0" fillId="6" borderId="20" xfId="0" applyFill="1" applyBorder="1" applyAlignment="1">
      <alignment vertical="center"/>
    </xf>
    <xf numFmtId="0" fontId="0" fillId="0" borderId="18" xfId="0" applyBorder="1" applyAlignment="1">
      <alignment vertical="center" wrapText="1"/>
    </xf>
    <xf numFmtId="0" fontId="0" fillId="6" borderId="18" xfId="0" applyFill="1" applyBorder="1"/>
    <xf numFmtId="0" fontId="14" fillId="6" borderId="18" xfId="0" applyFont="1" applyFill="1" applyBorder="1" applyAlignment="1">
      <alignment horizontal="justify" vertical="top"/>
    </xf>
    <xf numFmtId="0" fontId="14" fillId="6"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3" xfId="0" applyFont="1" applyFill="1" applyBorder="1" applyAlignment="1">
      <alignment horizontal="left" vertical="center"/>
    </xf>
    <xf numFmtId="0" fontId="12" fillId="3" borderId="16" xfId="0" applyFont="1" applyFill="1" applyBorder="1" applyAlignment="1">
      <alignment horizontal="justify" vertical="center"/>
    </xf>
    <xf numFmtId="0" fontId="0" fillId="6" borderId="21" xfId="0" applyFill="1" applyBorder="1" applyAlignment="1">
      <alignment vertical="center"/>
    </xf>
    <xf numFmtId="0" fontId="14" fillId="6" borderId="13" xfId="0" applyFont="1" applyFill="1" applyBorder="1" applyAlignment="1">
      <alignment vertical="center" wrapText="1"/>
    </xf>
    <xf numFmtId="0" fontId="14" fillId="6" borderId="13" xfId="0" applyFont="1" applyFill="1" applyBorder="1" applyAlignment="1">
      <alignment horizontal="center" vertical="center"/>
    </xf>
    <xf numFmtId="0" fontId="14" fillId="6" borderId="13" xfId="0" applyFont="1" applyFill="1" applyBorder="1" applyAlignment="1">
      <alignment vertical="center"/>
    </xf>
    <xf numFmtId="0" fontId="14" fillId="6" borderId="22" xfId="0" applyFont="1" applyFill="1" applyBorder="1" applyAlignment="1">
      <alignment horizontal="center" vertical="center"/>
    </xf>
    <xf numFmtId="0" fontId="13" fillId="6" borderId="20" xfId="0" applyFont="1" applyFill="1" applyBorder="1" applyAlignment="1">
      <alignment vertical="center"/>
    </xf>
    <xf numFmtId="0" fontId="12" fillId="3" borderId="16" xfId="0" applyFont="1" applyFill="1" applyBorder="1" applyAlignment="1">
      <alignment horizontal="center" vertical="center"/>
    </xf>
    <xf numFmtId="0" fontId="0" fillId="6" borderId="13" xfId="0" applyFill="1" applyBorder="1"/>
    <xf numFmtId="0" fontId="0" fillId="6" borderId="22" xfId="0" applyFill="1" applyBorder="1"/>
    <xf numFmtId="0" fontId="0" fillId="0" borderId="0" xfId="0" applyAlignment="1">
      <alignment horizontal="center" vertical="center"/>
    </xf>
    <xf numFmtId="0" fontId="11" fillId="3" borderId="23" xfId="0" applyFont="1" applyFill="1" applyBorder="1" applyAlignment="1">
      <alignment vertical="center" wrapText="1"/>
    </xf>
    <xf numFmtId="0" fontId="11" fillId="3" borderId="24" xfId="0" applyFont="1" applyFill="1" applyBorder="1" applyAlignment="1">
      <alignment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vertical="center" wrapText="1"/>
    </xf>
    <xf numFmtId="0" fontId="11" fillId="3" borderId="26" xfId="0" applyFont="1" applyFill="1" applyBorder="1" applyAlignment="1">
      <alignment vertical="center" wrapText="1"/>
    </xf>
    <xf numFmtId="0" fontId="11" fillId="3" borderId="27" xfId="0" applyFont="1" applyFill="1" applyBorder="1" applyAlignment="1">
      <alignment vertical="center" wrapText="1"/>
    </xf>
    <xf numFmtId="0" fontId="0" fillId="4" borderId="0" xfId="0" applyFill="1" applyAlignment="1">
      <alignment vertical="center"/>
    </xf>
    <xf numFmtId="0" fontId="0" fillId="4" borderId="0" xfId="0" applyFill="1" applyAlignment="1">
      <alignment horizontal="center" vertical="center"/>
    </xf>
    <xf numFmtId="0" fontId="0" fillId="6" borderId="0" xfId="0" applyFill="1" applyAlignment="1">
      <alignment horizontal="center" vertical="center"/>
    </xf>
    <xf numFmtId="0" fontId="11" fillId="3" borderId="27" xfId="0" applyFont="1" applyFill="1" applyBorder="1" applyAlignment="1">
      <alignment horizontal="center" vertical="center" wrapText="1"/>
    </xf>
    <xf numFmtId="0" fontId="0" fillId="0" borderId="0" xfId="0" applyAlignment="1">
      <alignment vertical="center"/>
    </xf>
    <xf numFmtId="0" fontId="18" fillId="6" borderId="0" xfId="0" applyFont="1" applyFill="1" applyAlignment="1">
      <alignment vertical="top"/>
    </xf>
    <xf numFmtId="0" fontId="18" fillId="6" borderId="4" xfId="0" applyFont="1" applyFill="1" applyBorder="1" applyAlignment="1">
      <alignment vertical="top"/>
    </xf>
    <xf numFmtId="0" fontId="8" fillId="0" borderId="1" xfId="0" applyFont="1" applyBorder="1" applyAlignment="1">
      <alignment vertical="center" wrapText="1"/>
    </xf>
    <xf numFmtId="0" fontId="8" fillId="0" borderId="21" xfId="0" applyFont="1" applyBorder="1" applyAlignment="1">
      <alignment vertical="center"/>
    </xf>
    <xf numFmtId="0" fontId="8" fillId="6" borderId="13" xfId="0" applyFont="1" applyFill="1" applyBorder="1" applyAlignment="1">
      <alignment vertical="center" wrapText="1"/>
    </xf>
    <xf numFmtId="0" fontId="8" fillId="0" borderId="18" xfId="0" applyFont="1" applyBorder="1" applyAlignment="1">
      <alignment vertical="center" wrapText="1"/>
    </xf>
    <xf numFmtId="0" fontId="8" fillId="0" borderId="13" xfId="0" applyFont="1" applyBorder="1" applyAlignment="1">
      <alignment vertical="center" wrapText="1"/>
    </xf>
    <xf numFmtId="0" fontId="8" fillId="0" borderId="20" xfId="0" applyFont="1" applyBorder="1" applyAlignment="1">
      <alignment vertical="center"/>
    </xf>
    <xf numFmtId="0" fontId="8" fillId="0" borderId="17" xfId="0" applyFont="1" applyBorder="1" applyAlignment="1">
      <alignment vertical="center"/>
    </xf>
    <xf numFmtId="0" fontId="8" fillId="6" borderId="20" xfId="0" applyFont="1" applyFill="1" applyBorder="1" applyAlignment="1">
      <alignment vertical="center"/>
    </xf>
    <xf numFmtId="0" fontId="7" fillId="7" borderId="1" xfId="0" applyFont="1" applyFill="1" applyBorder="1" applyAlignment="1">
      <alignment vertical="center" wrapText="1"/>
    </xf>
    <xf numFmtId="3" fontId="7" fillId="7" borderId="1" xfId="0" applyNumberFormat="1" applyFont="1" applyFill="1" applyBorder="1" applyAlignment="1">
      <alignment horizontal="center" vertical="center"/>
    </xf>
    <xf numFmtId="0" fontId="7" fillId="7" borderId="18" xfId="0" applyFont="1" applyFill="1" applyBorder="1" applyAlignment="1">
      <alignment vertical="center" wrapText="1"/>
    </xf>
    <xf numFmtId="164" fontId="7" fillId="7" borderId="1" xfId="0" applyNumberFormat="1" applyFont="1" applyFill="1" applyBorder="1" applyAlignment="1">
      <alignment horizontal="center" vertical="center"/>
    </xf>
    <xf numFmtId="0" fontId="7" fillId="7" borderId="6" xfId="0" applyFont="1" applyFill="1" applyBorder="1" applyAlignment="1">
      <alignment vertical="center" wrapText="1"/>
    </xf>
    <xf numFmtId="0" fontId="7" fillId="7" borderId="1"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20"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vertical="center"/>
    </xf>
    <xf numFmtId="0" fontId="7" fillId="6" borderId="6" xfId="0" applyFont="1" applyFill="1" applyBorder="1" applyAlignment="1">
      <alignment horizontal="center" vertical="center"/>
    </xf>
    <xf numFmtId="0" fontId="7" fillId="7" borderId="2" xfId="0" applyFont="1" applyFill="1" applyBorder="1" applyAlignment="1">
      <alignment vertical="center"/>
    </xf>
    <xf numFmtId="0" fontId="22" fillId="7" borderId="18" xfId="1" applyFill="1" applyBorder="1" applyAlignment="1">
      <alignment vertical="center" wrapText="1"/>
    </xf>
    <xf numFmtId="0" fontId="6" fillId="6" borderId="20" xfId="0" applyFont="1" applyFill="1" applyBorder="1" applyAlignment="1">
      <alignment vertical="center" wrapText="1"/>
    </xf>
    <xf numFmtId="0" fontId="5" fillId="6" borderId="1" xfId="0" applyFont="1" applyFill="1" applyBorder="1" applyAlignment="1">
      <alignment horizontal="center" vertical="center"/>
    </xf>
    <xf numFmtId="0" fontId="5" fillId="6" borderId="1" xfId="0" applyFont="1" applyFill="1" applyBorder="1" applyAlignment="1">
      <alignment horizontal="left" vertical="center"/>
    </xf>
    <xf numFmtId="0" fontId="23" fillId="6" borderId="1" xfId="0" applyFont="1" applyFill="1" applyBorder="1" applyAlignment="1">
      <alignment horizontal="center" vertical="center"/>
    </xf>
    <xf numFmtId="0" fontId="5" fillId="6" borderId="1" xfId="0" applyFont="1" applyFill="1" applyBorder="1" applyAlignment="1">
      <alignment horizontal="left" vertical="center" wrapText="1"/>
    </xf>
    <xf numFmtId="0" fontId="24" fillId="6" borderId="18" xfId="0" applyFont="1" applyFill="1" applyBorder="1" applyAlignment="1">
      <alignment vertical="center" wrapText="1"/>
    </xf>
    <xf numFmtId="0" fontId="4" fillId="6" borderId="18" xfId="0" applyFont="1" applyFill="1" applyBorder="1" applyAlignment="1">
      <alignment vertical="center" wrapText="1"/>
    </xf>
    <xf numFmtId="0" fontId="4" fillId="7" borderId="20" xfId="0" applyFont="1" applyFill="1" applyBorder="1" applyAlignment="1">
      <alignment vertical="center" wrapText="1"/>
    </xf>
    <xf numFmtId="0" fontId="3" fillId="7" borderId="1" xfId="0" applyFont="1" applyFill="1" applyBorder="1" applyAlignment="1">
      <alignment horizontal="center" vertical="center"/>
    </xf>
    <xf numFmtId="14" fontId="6" fillId="6" borderId="20" xfId="0" applyNumberFormat="1" applyFont="1" applyFill="1" applyBorder="1" applyAlignment="1">
      <alignment vertical="center" wrapText="1"/>
    </xf>
    <xf numFmtId="0" fontId="2" fillId="6" borderId="1" xfId="0" applyFont="1" applyFill="1" applyBorder="1" applyAlignment="1">
      <alignment horizontal="left" vertical="center" wrapText="1"/>
    </xf>
    <xf numFmtId="0" fontId="23" fillId="6" borderId="18" xfId="0" applyFont="1" applyFill="1" applyBorder="1" applyAlignment="1">
      <alignment vertical="center" wrapText="1"/>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0" fillId="6" borderId="13" xfId="0" applyFill="1" applyBorder="1" applyAlignment="1">
      <alignment horizontal="center" vertical="center"/>
    </xf>
    <xf numFmtId="0" fontId="0" fillId="6" borderId="3" xfId="0" applyFill="1" applyBorder="1" applyAlignment="1">
      <alignment horizontal="center" vertical="center"/>
    </xf>
    <xf numFmtId="0" fontId="15" fillId="4" borderId="0" xfId="0" applyFont="1" applyFill="1" applyAlignment="1">
      <alignment horizontal="center"/>
    </xf>
    <xf numFmtId="0" fontId="18" fillId="6" borderId="14" xfId="0" applyFont="1" applyFill="1" applyBorder="1" applyAlignment="1">
      <alignment horizontal="center" vertical="top"/>
    </xf>
    <xf numFmtId="0" fontId="18" fillId="6" borderId="0" xfId="0" applyFont="1" applyFill="1" applyAlignment="1">
      <alignment horizontal="center" vertical="top"/>
    </xf>
    <xf numFmtId="0" fontId="18" fillId="6" borderId="4" xfId="0" applyFont="1" applyFill="1" applyBorder="1" applyAlignment="1">
      <alignment horizontal="center" vertical="top"/>
    </xf>
    <xf numFmtId="0" fontId="9" fillId="4" borderId="15" xfId="0" applyFont="1" applyFill="1" applyBorder="1" applyAlignment="1">
      <alignment horizontal="center" vertical="center"/>
    </xf>
    <xf numFmtId="0" fontId="15" fillId="4" borderId="0" xfId="0" applyFont="1" applyFill="1" applyAlignment="1">
      <alignment horizontal="center" vertical="center"/>
    </xf>
    <xf numFmtId="0" fontId="18" fillId="6" borderId="14" xfId="0" applyFont="1" applyFill="1" applyBorder="1" applyAlignment="1">
      <alignment horizontal="center" vertical="center"/>
    </xf>
    <xf numFmtId="0" fontId="18" fillId="6" borderId="0" xfId="0" applyFont="1" applyFill="1" applyAlignment="1">
      <alignment horizontal="center" vertical="center"/>
    </xf>
    <xf numFmtId="0" fontId="18" fillId="6" borderId="4" xfId="0" applyFont="1" applyFill="1" applyBorder="1" applyAlignment="1">
      <alignment horizontal="center" vertical="center"/>
    </xf>
    <xf numFmtId="0" fontId="0" fillId="6" borderId="1" xfId="0" applyFill="1" applyBorder="1" applyAlignment="1">
      <alignment horizontal="center"/>
    </xf>
    <xf numFmtId="0" fontId="18" fillId="6" borderId="16" xfId="0" applyFont="1" applyFill="1" applyBorder="1" applyAlignment="1">
      <alignment horizontal="center" vertical="center"/>
    </xf>
    <xf numFmtId="0" fontId="18" fillId="6" borderId="15" xfId="0" applyFont="1" applyFill="1" applyBorder="1" applyAlignment="1">
      <alignment horizontal="center" vertical="center"/>
    </xf>
    <xf numFmtId="0" fontId="18" fillId="6" borderId="17" xfId="0" applyFont="1" applyFill="1" applyBorder="1" applyAlignment="1">
      <alignment horizontal="center" vertical="center"/>
    </xf>
    <xf numFmtId="0" fontId="19" fillId="5" borderId="1"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9" fillId="4" borderId="18"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20" fillId="5" borderId="18"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20" fillId="5" borderId="20" xfId="0" applyFont="1" applyFill="1" applyBorder="1" applyAlignment="1">
      <alignment horizontal="center" vertical="center" wrapText="1"/>
    </xf>
    <xf numFmtId="0" fontId="1" fillId="7" borderId="1" xfId="0" applyFont="1" applyFill="1" applyBorder="1" applyAlignment="1">
      <alignment vertical="center" wrapText="1"/>
    </xf>
    <xf numFmtId="0" fontId="1" fillId="7" borderId="1" xfId="0" applyFont="1" applyFill="1" applyBorder="1" applyAlignment="1">
      <alignment horizontal="center" vertical="center"/>
    </xf>
    <xf numFmtId="0" fontId="1" fillId="6" borderId="20" xfId="0" applyFont="1" applyFill="1" applyBorder="1" applyAlignment="1">
      <alignment vertical="center" wrapText="1"/>
    </xf>
    <xf numFmtId="0" fontId="1" fillId="7" borderId="18" xfId="0" applyFont="1" applyFill="1" applyBorder="1" applyAlignment="1">
      <alignment vertical="center" wrapText="1"/>
    </xf>
    <xf numFmtId="0" fontId="1" fillId="7" borderId="5" xfId="0" applyFont="1" applyFill="1" applyBorder="1" applyAlignment="1">
      <alignment horizontal="left" vertical="center"/>
    </xf>
    <xf numFmtId="0" fontId="1" fillId="6" borderId="5" xfId="0" applyFont="1" applyFill="1" applyBorder="1" applyAlignment="1">
      <alignment horizontal="left" vertical="center"/>
    </xf>
    <xf numFmtId="0" fontId="1" fillId="6" borderId="1" xfId="0" applyFont="1" applyFill="1" applyBorder="1" applyAlignment="1">
      <alignment horizontal="left" vertical="center"/>
    </xf>
    <xf numFmtId="0" fontId="1" fillId="7" borderId="1" xfId="0" applyFont="1" applyFill="1" applyBorder="1" applyAlignment="1">
      <alignment horizontal="left" vertical="center"/>
    </xf>
    <xf numFmtId="0" fontId="1" fillId="7" borderId="3"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7" borderId="1"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6" borderId="6"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20" xfId="0" applyFont="1" applyFill="1" applyBorder="1" applyAlignment="1">
      <alignment horizontal="center" vertical="center"/>
    </xf>
    <xf numFmtId="0" fontId="1" fillId="6" borderId="32" xfId="0" applyFont="1" applyFill="1" applyBorder="1" applyAlignment="1">
      <alignment horizontal="left" vertical="center"/>
    </xf>
    <xf numFmtId="0" fontId="1" fillId="6" borderId="32" xfId="0" applyFont="1" applyFill="1" applyBorder="1" applyAlignment="1">
      <alignment horizontal="center" vertical="center"/>
    </xf>
    <xf numFmtId="0" fontId="1" fillId="6" borderId="30" xfId="0" applyFont="1" applyFill="1" applyBorder="1" applyAlignment="1">
      <alignment horizontal="left" vertical="center"/>
    </xf>
    <xf numFmtId="0" fontId="1" fillId="6" borderId="33" xfId="0" applyFont="1" applyFill="1" applyBorder="1" applyAlignment="1">
      <alignment horizontal="left" vertical="center"/>
    </xf>
    <xf numFmtId="0" fontId="1" fillId="6" borderId="31" xfId="0" applyFont="1" applyFill="1" applyBorder="1" applyAlignment="1">
      <alignment horizontal="center" vertical="center"/>
    </xf>
    <xf numFmtId="0" fontId="1" fillId="6" borderId="31" xfId="0" applyFont="1" applyFill="1" applyBorder="1" applyAlignment="1">
      <alignment horizontal="left" vertical="center"/>
    </xf>
    <xf numFmtId="0" fontId="1" fillId="6" borderId="31" xfId="0" applyFont="1" applyFill="1" applyBorder="1" applyAlignment="1">
      <alignment horizontal="left" vertical="center" wrapText="1"/>
    </xf>
    <xf numFmtId="0" fontId="1" fillId="6" borderId="33" xfId="0" applyFont="1" applyFill="1" applyBorder="1" applyAlignment="1">
      <alignment horizontal="center" vertical="center"/>
    </xf>
    <xf numFmtId="0" fontId="1" fillId="6" borderId="34" xfId="0" applyFont="1" applyFill="1" applyBorder="1" applyAlignment="1">
      <alignment horizontal="center" vertical="center"/>
    </xf>
    <xf numFmtId="0" fontId="1" fillId="6" borderId="30" xfId="0" applyFont="1" applyFill="1" applyBorder="1" applyAlignment="1">
      <alignment horizontal="center" vertical="center"/>
    </xf>
    <xf numFmtId="0" fontId="1" fillId="6" borderId="35"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20" xfId="0" applyFont="1" applyFill="1" applyBorder="1" applyAlignment="1">
      <alignment horizontal="center" vertical="center"/>
    </xf>
    <xf numFmtId="0" fontId="1" fillId="7" borderId="3" xfId="0" applyFont="1" applyFill="1" applyBorder="1" applyAlignment="1">
      <alignment horizontal="left" vertical="center"/>
    </xf>
    <xf numFmtId="0" fontId="1" fillId="7" borderId="3" xfId="0" applyFont="1" applyFill="1" applyBorder="1" applyAlignment="1">
      <alignment horizontal="center" vertical="center"/>
    </xf>
  </cellXfs>
  <cellStyles count="2">
    <cellStyle name="Hipervínculo" xfId="1" builtinId="8"/>
    <cellStyle name="Normal" xfId="0" builtinId="0"/>
  </cellStyles>
  <dxfs count="58">
    <dxf>
      <alignmen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border outline="0">
        <top style="medium">
          <color indexed="64"/>
        </top>
      </border>
    </dxf>
    <dxf>
      <alignment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0"/>
        <name val="Arial"/>
        <scheme val="none"/>
      </font>
      <fill>
        <patternFill patternType="solid">
          <fgColor indexed="64"/>
          <bgColor theme="3" tint="0.3999755851924192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justify"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color theme="1"/>
        <name val="Calibri"/>
        <scheme val="minor"/>
      </font>
      <numFmt numFmtId="164" formatCode="dd\-mm\-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0" indent="0" justifyLastLine="0" shrinkToFit="0" readingOrder="0"/>
      <border diagonalUp="0" diagonalDown="0" outline="0">
        <left style="medium">
          <color indexed="64"/>
        </left>
        <right style="thin">
          <color indexed="64"/>
        </right>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strike val="0"/>
        <outline val="0"/>
        <shadow val="0"/>
        <vertAlign val="baseline"/>
        <color theme="1"/>
        <name val="Calibri"/>
        <scheme val="minor"/>
      </font>
    </dxf>
    <dxf>
      <border outline="0">
        <bottom style="medium">
          <color indexed="64"/>
        </bottom>
      </border>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24</xdr:col>
      <xdr:colOff>381000</xdr:colOff>
      <xdr:row>1</xdr:row>
      <xdr:rowOff>25400</xdr:rowOff>
    </xdr:from>
    <xdr:to>
      <xdr:col>24</xdr:col>
      <xdr:colOff>1511300</xdr:colOff>
      <xdr:row>2</xdr:row>
      <xdr:rowOff>330200</xdr:rowOff>
    </xdr:to>
    <xdr:pic>
      <xdr:nvPicPr>
        <xdr:cNvPr id="1038" name="Imagen 1">
          <a:extLst>
            <a:ext uri="{FF2B5EF4-FFF2-40B4-BE49-F238E27FC236}">
              <a16:creationId xmlns="" xmlns:a16="http://schemas.microsoft.com/office/drawing/2014/main" id="{00000000-0008-0000-0000-00000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0" y="279400"/>
          <a:ext cx="11303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774700</xdr:colOff>
      <xdr:row>1</xdr:row>
      <xdr:rowOff>25400</xdr:rowOff>
    </xdr:from>
    <xdr:to>
      <xdr:col>7</xdr:col>
      <xdr:colOff>1905000</xdr:colOff>
      <xdr:row>2</xdr:row>
      <xdr:rowOff>317500</xdr:rowOff>
    </xdr:to>
    <xdr:pic>
      <xdr:nvPicPr>
        <xdr:cNvPr id="2058" name="Imagen 1">
          <a:extLst>
            <a:ext uri="{FF2B5EF4-FFF2-40B4-BE49-F238E27FC236}">
              <a16:creationId xmlns="" xmlns:a16="http://schemas.microsoft.com/office/drawing/2014/main" id="{00000000-0008-0000-0100-00000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4000" y="279400"/>
          <a:ext cx="11303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190500</xdr:colOff>
      <xdr:row>1</xdr:row>
      <xdr:rowOff>63500</xdr:rowOff>
    </xdr:from>
    <xdr:to>
      <xdr:col>7</xdr:col>
      <xdr:colOff>1320800</xdr:colOff>
      <xdr:row>2</xdr:row>
      <xdr:rowOff>355600</xdr:rowOff>
    </xdr:to>
    <xdr:pic>
      <xdr:nvPicPr>
        <xdr:cNvPr id="3080" name="Imagen 1">
          <a:extLst>
            <a:ext uri="{FF2B5EF4-FFF2-40B4-BE49-F238E27FC236}">
              <a16:creationId xmlns="" xmlns:a16="http://schemas.microsoft.com/office/drawing/2014/main" id="{00000000-0008-0000-0200-000008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47500" y="317500"/>
          <a:ext cx="11303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312964</xdr:colOff>
      <xdr:row>0</xdr:row>
      <xdr:rowOff>90714</xdr:rowOff>
    </xdr:from>
    <xdr:to>
      <xdr:col>7</xdr:col>
      <xdr:colOff>1751844</xdr:colOff>
      <xdr:row>1</xdr:row>
      <xdr:rowOff>544286</xdr:rowOff>
    </xdr:to>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57914" y="90714"/>
          <a:ext cx="1438880" cy="758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2183606</xdr:colOff>
      <xdr:row>5</xdr:row>
      <xdr:rowOff>388144</xdr:rowOff>
    </xdr:from>
    <xdr:to>
      <xdr:col>3</xdr:col>
      <xdr:colOff>1507331</xdr:colOff>
      <xdr:row>5</xdr:row>
      <xdr:rowOff>492919</xdr:rowOff>
    </xdr:to>
    <xdr:sp macro="" textlink="">
      <xdr:nvSpPr>
        <xdr:cNvPr id="2" name="Flecha: a la derecha 1">
          <a:extLst>
            <a:ext uri="{FF2B5EF4-FFF2-40B4-BE49-F238E27FC236}">
              <a16:creationId xmlns="" xmlns:a16="http://schemas.microsoft.com/office/drawing/2014/main" id="{00000000-0008-0000-0500-000002000000}"/>
            </a:ext>
          </a:extLst>
        </xdr:cNvPr>
        <xdr:cNvSpPr/>
      </xdr:nvSpPr>
      <xdr:spPr>
        <a:xfrm>
          <a:off x="3481387" y="1674019"/>
          <a:ext cx="1538288" cy="104775"/>
        </a:xfrm>
        <a:prstGeom prst="righ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9525</xdr:colOff>
      <xdr:row>5</xdr:row>
      <xdr:rowOff>0</xdr:rowOff>
    </xdr:from>
    <xdr:to>
      <xdr:col>4</xdr:col>
      <xdr:colOff>180975</xdr:colOff>
      <xdr:row>5</xdr:row>
      <xdr:rowOff>171450</xdr:rowOff>
    </xdr:to>
    <xdr:pic>
      <xdr:nvPicPr>
        <xdr:cNvPr id="4" name="Imagen 3">
          <a:extLst>
            <a:ext uri="{FF2B5EF4-FFF2-40B4-BE49-F238E27FC236}">
              <a16:creationId xmlns="" xmlns:a16="http://schemas.microsoft.com/office/drawing/2014/main" id="{D904D84A-CD52-4D28-8C1B-97611781B3EB}"/>
            </a:ext>
            <a:ext uri="{147F2762-F138-4A5C-976F-8EAC2B608ADB}">
              <a16:predDERef xmlns="" xmlns:a16="http://schemas.microsoft.com/office/drawing/2014/main" pred="{00000000-0008-0000-0500-000002000000}"/>
            </a:ext>
          </a:extLst>
        </xdr:cNvPr>
        <xdr:cNvPicPr>
          <a:picLocks noChangeAspect="1"/>
        </xdr:cNvPicPr>
      </xdr:nvPicPr>
      <xdr:blipFill>
        <a:blip xmlns:r="http://schemas.openxmlformats.org/officeDocument/2006/relationships" r:embed="rId1"/>
        <a:stretch>
          <a:fillRect/>
        </a:stretch>
      </xdr:blipFill>
      <xdr:spPr>
        <a:xfrm>
          <a:off x="8953500" y="1285875"/>
          <a:ext cx="171450" cy="17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423317</xdr:colOff>
      <xdr:row>8</xdr:row>
      <xdr:rowOff>50765</xdr:rowOff>
    </xdr:to>
    <xdr:sp macro="" textlink="">
      <xdr:nvSpPr>
        <xdr:cNvPr id="2" name="EsriDoNotEdit">
          <a:extLst>
            <a:ext uri="{FF2B5EF4-FFF2-40B4-BE49-F238E27FC236}">
              <a16:creationId xmlns="" xmlns:a16="http://schemas.microsoft.com/office/drawing/2014/main" id="{00000000-0008-0000-07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ccionarioDatosGeograficosAcdo48_POT_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cionarioDatos"/>
      <sheetName val="Dominios"/>
      <sheetName val="Subtipos"/>
      <sheetName val="xx_Listas"/>
      <sheetName val="Raster"/>
      <sheetName val="Instructivo"/>
      <sheetName val="xx_ListasInstructivo"/>
      <sheetName val="ESRI_MAPINFO_SHEE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id="3" name="Diccionario" displayName="Diccionario" ref="B7:Y14" totalsRowShown="0" dataDxfId="56" headerRowBorderDxfId="57" tableBorderDxfId="55">
  <autoFilter ref="B7:Y14"/>
  <tableColumns count="24">
    <tableColumn id="1" name="Feature dataset" dataDxfId="54"/>
    <tableColumn id="2" name="Nombre del feature class" dataDxfId="53"/>
    <tableColumn id="3" name="Alias FC" dataDxfId="52"/>
    <tableColumn id="4" name="Geometría / Tipo Dato" dataDxfId="51"/>
    <tableColumn id="5" name="Cantidad de elementos" dataDxfId="50"/>
    <tableColumn id="6" name="Descripción" dataDxfId="49"/>
    <tableColumn id="7" name="Dependencia  " dataDxfId="48"/>
    <tableColumn id="8" name="Correo de contacto" dataDxfId="47"/>
    <tableColumn id="9" name="Sistema de coordenadas" dataDxfId="46"/>
    <tableColumn id="10" name="Fecha de elaboración" dataDxfId="45"/>
    <tableColumn id="11" name="Topología" dataDxfId="44"/>
    <tableColumn id="12" name="Reglas topológicas" dataDxfId="43"/>
    <tableColumn id="13" name="Excepciones" dataDxfId="42"/>
    <tableColumn id="14" name="Nombre del campo" dataDxfId="41"/>
    <tableColumn id="15" name="Tipo de dato" dataDxfId="40"/>
    <tableColumn id="16" name="Longitud dato" dataDxfId="39"/>
    <tableColumn id="17" name="Alias Campo" dataDxfId="38"/>
    <tableColumn id="18" name="Descripción del campo" dataDxfId="37"/>
    <tableColumn id="19" name="Acepta nulos" dataDxfId="36"/>
    <tableColumn id="20" name="Subtipo/Dominio" dataDxfId="35"/>
    <tableColumn id="21" name="Feature Class_x000a_publicable" dataDxfId="34"/>
    <tableColumn id="22" name="Campo publicable" dataDxfId="33"/>
    <tableColumn id="23" name="Clasificación" dataDxfId="32"/>
    <tableColumn id="24" name="Observaciones" dataDxfId="31"/>
  </tableColumns>
  <tableStyleInfo name="TableStyleLight11" showFirstColumn="0" showLastColumn="0" showRowStripes="1" showColumnStripes="0"/>
</table>
</file>

<file path=xl/tables/table2.xml><?xml version="1.0" encoding="utf-8"?>
<table xmlns="http://schemas.openxmlformats.org/spreadsheetml/2006/main" id="1" name="Dominios" displayName="Dominios" ref="B7:H29" totalsRowShown="0" headerRowDxfId="30" headerRowBorderDxfId="29" tableBorderDxfId="28">
  <autoFilter ref="B7:H29"/>
  <tableColumns count="7">
    <tableColumn id="1" name="Nombre dominio" dataDxfId="27"/>
    <tableColumn id="2" name="Tipo dato" dataDxfId="26"/>
    <tableColumn id="3" name="Valor por defecto" dataDxfId="25"/>
    <tableColumn id="4" name="Descripción" dataDxfId="24"/>
    <tableColumn id="5" name="Código" dataDxfId="23"/>
    <tableColumn id="6" name="Nombre" dataDxfId="22"/>
    <tableColumn id="7" name="Descripción Código" dataDxfId="21"/>
  </tableColumns>
  <tableStyleInfo name="TableStyleLight11" showFirstColumn="0" showLastColumn="0" showRowStripes="1" showColumnStripes="0"/>
</table>
</file>

<file path=xl/tables/table3.xml><?xml version="1.0" encoding="utf-8"?>
<table xmlns="http://schemas.openxmlformats.org/spreadsheetml/2006/main" id="2" name="Subtipos" displayName="Subtipos" ref="B7:H29" totalsRowShown="0" headerRowDxfId="20" headerRowBorderDxfId="19" tableBorderDxfId="18" totalsRowBorderDxfId="17">
  <autoFilter ref="B7:H29"/>
  <tableColumns count="7">
    <tableColumn id="1" name="Nombre de subtipo"/>
    <tableColumn id="2" name="Tipo dato" dataDxfId="16"/>
    <tableColumn id="3" name="Valor por defecto" dataDxfId="15"/>
    <tableColumn id="4" name="Descripción" dataDxfId="14"/>
    <tableColumn id="5" name="Código" dataDxfId="13"/>
    <tableColumn id="6" name="Nombre" dataDxfId="12"/>
    <tableColumn id="7" name="Descripción Código" dataDxfId="11"/>
  </tableColumns>
  <tableStyleInfo name="TableStyleLight11" showFirstColumn="0" showLastColumn="0" showRowStripes="1" showColumnStripes="0"/>
</table>
</file>

<file path=xl/tables/table4.xml><?xml version="1.0" encoding="utf-8"?>
<table xmlns="http://schemas.openxmlformats.org/spreadsheetml/2006/main" id="4" name="Tabla4" displayName="Tabla4" ref="B6:H7" totalsRowShown="0" headerRowDxfId="10" dataDxfId="8" headerRowBorderDxfId="9" tableBorderDxfId="7">
  <autoFilter ref="B6:H7"/>
  <tableColumns count="7">
    <tableColumn id="1" name="Nombre imagen" dataDxfId="6"/>
    <tableColumn id="2" name="Dependencia  " dataDxfId="5"/>
    <tableColumn id="3" name="Correo de contacto" dataDxfId="4"/>
    <tableColumn id="4" name="Descripción" dataDxfId="3"/>
    <tableColumn id="5" name="Imagen publicable" dataDxfId="2"/>
    <tableColumn id="6" name="Clasificación" dataDxfId="1"/>
    <tableColumn id="7" name="Observaciones"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avier.ayala@medellin.gov.co" TargetMode="External"/><Relationship Id="rId13" Type="http://schemas.openxmlformats.org/officeDocument/2006/relationships/drawing" Target="../drawings/drawing1.xml"/><Relationship Id="rId3" Type="http://schemas.openxmlformats.org/officeDocument/2006/relationships/hyperlink" Target="mailto:javier.ayala@medellin.gov.co" TargetMode="External"/><Relationship Id="rId7" Type="http://schemas.openxmlformats.org/officeDocument/2006/relationships/hyperlink" Target="mailto:javier.ayala@medellin.gov.co" TargetMode="External"/><Relationship Id="rId12" Type="http://schemas.openxmlformats.org/officeDocument/2006/relationships/printerSettings" Target="../printerSettings/printerSettings1.bin"/><Relationship Id="rId2" Type="http://schemas.openxmlformats.org/officeDocument/2006/relationships/hyperlink" Target="mailto:javier.ayala@medellin.gov.co" TargetMode="External"/><Relationship Id="rId1" Type="http://schemas.openxmlformats.org/officeDocument/2006/relationships/hyperlink" Target="mailto:javier.ayala@medellin.gov.co" TargetMode="External"/><Relationship Id="rId6" Type="http://schemas.openxmlformats.org/officeDocument/2006/relationships/hyperlink" Target="mailto:javier.ayala@medellin.gov.co" TargetMode="External"/><Relationship Id="rId11" Type="http://schemas.openxmlformats.org/officeDocument/2006/relationships/hyperlink" Target="mailto:javier.ayala@medellin.gov.co" TargetMode="External"/><Relationship Id="rId5" Type="http://schemas.openxmlformats.org/officeDocument/2006/relationships/hyperlink" Target="mailto:javier.ayala@medellin.gov.co" TargetMode="External"/><Relationship Id="rId10" Type="http://schemas.openxmlformats.org/officeDocument/2006/relationships/hyperlink" Target="mailto:javier.ayala@medellin.gov.co" TargetMode="External"/><Relationship Id="rId4" Type="http://schemas.openxmlformats.org/officeDocument/2006/relationships/hyperlink" Target="mailto:javier.ayala@medellin.gov.co" TargetMode="External"/><Relationship Id="rId9" Type="http://schemas.openxmlformats.org/officeDocument/2006/relationships/hyperlink" Target="mailto:javier.ayala@medellin.gov.co" TargetMode="External"/><Relationship Id="rId1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8"/>
  <sheetViews>
    <sheetView tabSelected="1" zoomScale="70" zoomScaleNormal="70" workbookViewId="0">
      <pane xSplit="4" topLeftCell="E1" activePane="topRight" state="frozen"/>
      <selection pane="topRight" activeCell="G8" sqref="G8"/>
    </sheetView>
  </sheetViews>
  <sheetFormatPr baseColWidth="10" defaultColWidth="10.875" defaultRowHeight="15.75" x14ac:dyDescent="0.25"/>
  <cols>
    <col min="1" max="1" width="3.375" style="7" customWidth="1"/>
    <col min="2" max="2" width="16.25" style="7" customWidth="1"/>
    <col min="3" max="3" width="21" style="7" customWidth="1"/>
    <col min="4" max="4" width="24.25" style="59" customWidth="1"/>
    <col min="5" max="5" width="23.125" style="9" customWidth="1"/>
    <col min="6" max="6" width="23.875" style="9" customWidth="1"/>
    <col min="7" max="7" width="49" style="7" customWidth="1"/>
    <col min="8" max="8" width="36.5" style="7" customWidth="1"/>
    <col min="9" max="9" width="32.375" style="7" customWidth="1"/>
    <col min="10" max="10" width="31.75" style="7" customWidth="1"/>
    <col min="11" max="11" width="22.5" style="9" customWidth="1"/>
    <col min="12" max="12" width="12.125" style="9" customWidth="1"/>
    <col min="13" max="13" width="33.25" style="7" customWidth="1"/>
    <col min="14" max="14" width="18.875" style="7" customWidth="1"/>
    <col min="15" max="15" width="29.5" style="7" customWidth="1"/>
    <col min="16" max="16" width="22.875" style="7" bestFit="1" customWidth="1"/>
    <col min="17" max="17" width="15.5" style="7" customWidth="1"/>
    <col min="18" max="18" width="24.375" style="7" bestFit="1" customWidth="1"/>
    <col min="19" max="19" width="34.125" style="7" bestFit="1" customWidth="1"/>
    <col min="20" max="20" width="15" style="7" customWidth="1"/>
    <col min="21" max="21" width="23.375" style="7" bestFit="1" customWidth="1"/>
    <col min="22" max="22" width="19.875" style="59" customWidth="1"/>
    <col min="23" max="23" width="19.375" style="59" customWidth="1"/>
    <col min="24" max="24" width="27.875" style="59" customWidth="1"/>
    <col min="25" max="25" width="38" style="27" customWidth="1"/>
    <col min="26" max="16384" width="10.875" style="7"/>
  </cols>
  <sheetData>
    <row r="1" spans="2:25" ht="20.100000000000001" customHeight="1" x14ac:dyDescent="0.25">
      <c r="B1" s="2"/>
      <c r="C1" s="2"/>
      <c r="D1" s="58"/>
      <c r="E1" s="22"/>
      <c r="F1" s="22"/>
      <c r="G1" s="2"/>
      <c r="H1" s="2"/>
      <c r="I1" s="2"/>
      <c r="J1" s="2"/>
      <c r="K1" s="22"/>
      <c r="L1" s="22"/>
      <c r="M1" s="2"/>
      <c r="N1" s="2"/>
      <c r="O1" s="2"/>
      <c r="P1" s="2"/>
      <c r="Q1" s="2"/>
      <c r="R1" s="2"/>
      <c r="S1" s="2"/>
      <c r="T1" s="2"/>
      <c r="U1" s="2"/>
      <c r="V1" s="58"/>
      <c r="W1" s="58"/>
      <c r="X1" s="58"/>
      <c r="Y1" s="57"/>
    </row>
    <row r="2" spans="2:25" ht="30" customHeight="1" x14ac:dyDescent="0.25">
      <c r="B2" s="103" t="s">
        <v>0</v>
      </c>
      <c r="C2" s="104"/>
      <c r="D2" s="108" t="s">
        <v>1</v>
      </c>
      <c r="E2" s="109"/>
      <c r="F2" s="109"/>
      <c r="G2" s="109"/>
      <c r="H2" s="109"/>
      <c r="I2" s="109"/>
      <c r="J2" s="109"/>
      <c r="K2" s="109"/>
      <c r="L2" s="109"/>
      <c r="M2" s="109"/>
      <c r="N2" s="109"/>
      <c r="O2" s="109"/>
      <c r="P2" s="109"/>
      <c r="Q2" s="109"/>
      <c r="R2" s="109"/>
      <c r="S2" s="109"/>
      <c r="T2" s="109"/>
      <c r="U2" s="109"/>
      <c r="V2" s="109"/>
      <c r="W2" s="109"/>
      <c r="X2" s="110"/>
      <c r="Y2" s="105"/>
    </row>
    <row r="3" spans="2:25" ht="30" customHeight="1" x14ac:dyDescent="0.25">
      <c r="B3" s="103" t="s">
        <v>2</v>
      </c>
      <c r="C3" s="104"/>
      <c r="D3" s="108" t="s">
        <v>3</v>
      </c>
      <c r="E3" s="109"/>
      <c r="F3" s="109"/>
      <c r="G3" s="109"/>
      <c r="H3" s="109"/>
      <c r="I3" s="109"/>
      <c r="J3" s="109"/>
      <c r="K3" s="62"/>
      <c r="L3" s="62"/>
      <c r="M3" s="62"/>
      <c r="N3" s="62"/>
      <c r="O3" s="62"/>
      <c r="P3" s="62"/>
      <c r="Q3" s="62"/>
      <c r="R3" s="62"/>
      <c r="S3" s="62"/>
      <c r="T3" s="62"/>
      <c r="U3" s="62"/>
      <c r="V3" s="62"/>
      <c r="W3" s="62"/>
      <c r="X3" s="63"/>
      <c r="Y3" s="106"/>
    </row>
    <row r="4" spans="2:25" ht="20.100000000000001" customHeight="1" x14ac:dyDescent="0.3">
      <c r="B4" s="107" t="s">
        <v>4</v>
      </c>
      <c r="C4" s="107"/>
      <c r="D4" s="107"/>
      <c r="E4" s="107"/>
      <c r="F4" s="107"/>
      <c r="G4" s="107"/>
      <c r="H4" s="107"/>
      <c r="I4" s="107"/>
      <c r="J4" s="107"/>
      <c r="K4" s="107"/>
      <c r="L4" s="107"/>
      <c r="M4" s="107"/>
      <c r="N4" s="107"/>
      <c r="O4" s="107"/>
      <c r="P4" s="107"/>
      <c r="Q4" s="107"/>
      <c r="R4" s="107"/>
      <c r="S4" s="107"/>
      <c r="T4" s="107"/>
      <c r="U4" s="107"/>
      <c r="V4" s="107"/>
      <c r="W4" s="107"/>
      <c r="X4" s="107"/>
      <c r="Y4" s="107"/>
    </row>
    <row r="5" spans="2:25" ht="9" customHeight="1" thickBot="1" x14ac:dyDescent="0.3"/>
    <row r="6" spans="2:25" ht="29.1" customHeight="1" x14ac:dyDescent="0.25">
      <c r="B6" s="97" t="s">
        <v>5</v>
      </c>
      <c r="C6" s="98"/>
      <c r="D6" s="98"/>
      <c r="E6" s="98"/>
      <c r="F6" s="98"/>
      <c r="G6" s="98"/>
      <c r="H6" s="98"/>
      <c r="I6" s="99"/>
      <c r="J6" s="97" t="s">
        <v>6</v>
      </c>
      <c r="K6" s="98"/>
      <c r="L6" s="98"/>
      <c r="M6" s="98"/>
      <c r="N6" s="99"/>
      <c r="O6" s="97" t="s">
        <v>7</v>
      </c>
      <c r="P6" s="98"/>
      <c r="Q6" s="98"/>
      <c r="R6" s="98"/>
      <c r="S6" s="98"/>
      <c r="T6" s="98"/>
      <c r="U6" s="99"/>
      <c r="V6" s="100" t="s">
        <v>8</v>
      </c>
      <c r="W6" s="101"/>
      <c r="X6" s="101"/>
      <c r="Y6" s="102"/>
    </row>
    <row r="7" spans="2:25" ht="38.1" customHeight="1" thickBot="1" x14ac:dyDescent="0.3">
      <c r="B7" s="51" t="s">
        <v>9</v>
      </c>
      <c r="C7" s="52" t="s">
        <v>10</v>
      </c>
      <c r="D7" s="53" t="s">
        <v>11</v>
      </c>
      <c r="E7" s="53" t="s">
        <v>12</v>
      </c>
      <c r="F7" s="53" t="s">
        <v>13</v>
      </c>
      <c r="G7" s="52" t="s">
        <v>14</v>
      </c>
      <c r="H7" s="54" t="s">
        <v>15</v>
      </c>
      <c r="I7" s="55" t="s">
        <v>16</v>
      </c>
      <c r="J7" s="56" t="s">
        <v>17</v>
      </c>
      <c r="K7" s="53" t="s">
        <v>18</v>
      </c>
      <c r="L7" s="53" t="s">
        <v>19</v>
      </c>
      <c r="M7" s="52" t="s">
        <v>20</v>
      </c>
      <c r="N7" s="52" t="s">
        <v>21</v>
      </c>
      <c r="O7" s="56" t="s">
        <v>22</v>
      </c>
      <c r="P7" s="52" t="s">
        <v>23</v>
      </c>
      <c r="Q7" s="52" t="s">
        <v>24</v>
      </c>
      <c r="R7" s="52" t="s">
        <v>25</v>
      </c>
      <c r="S7" s="52" t="s">
        <v>26</v>
      </c>
      <c r="T7" s="52" t="s">
        <v>27</v>
      </c>
      <c r="U7" s="55" t="s">
        <v>28</v>
      </c>
      <c r="V7" s="60" t="s">
        <v>29</v>
      </c>
      <c r="W7" s="60" t="s">
        <v>30</v>
      </c>
      <c r="X7" s="53" t="s">
        <v>31</v>
      </c>
      <c r="Y7" s="54" t="s">
        <v>32</v>
      </c>
    </row>
    <row r="8" spans="2:25" ht="285" x14ac:dyDescent="0.25">
      <c r="B8" s="92" t="s">
        <v>172</v>
      </c>
      <c r="C8" s="129" t="s">
        <v>190</v>
      </c>
      <c r="D8" s="137" t="s">
        <v>189</v>
      </c>
      <c r="E8" s="93" t="s">
        <v>69</v>
      </c>
      <c r="F8" s="73">
        <v>165</v>
      </c>
      <c r="G8" s="129" t="s">
        <v>206</v>
      </c>
      <c r="H8" s="74" t="s">
        <v>78</v>
      </c>
      <c r="I8" s="84" t="s">
        <v>180</v>
      </c>
      <c r="J8" s="83" t="s">
        <v>55</v>
      </c>
      <c r="K8" s="75">
        <v>45832</v>
      </c>
      <c r="L8" s="77" t="s">
        <v>58</v>
      </c>
      <c r="M8" s="72" t="s">
        <v>168</v>
      </c>
      <c r="N8" s="76" t="s">
        <v>169</v>
      </c>
      <c r="O8" s="133" t="s">
        <v>202</v>
      </c>
      <c r="P8" s="158" t="s">
        <v>56</v>
      </c>
      <c r="Q8" s="130">
        <v>50</v>
      </c>
      <c r="R8" s="136" t="s">
        <v>200</v>
      </c>
      <c r="S8" s="139" t="s">
        <v>201</v>
      </c>
      <c r="T8" s="159" t="s">
        <v>65</v>
      </c>
      <c r="U8" s="155"/>
      <c r="V8" s="156" t="s">
        <v>57</v>
      </c>
      <c r="W8" s="157" t="s">
        <v>57</v>
      </c>
      <c r="X8" s="130" t="s">
        <v>72</v>
      </c>
      <c r="Y8" s="132"/>
    </row>
    <row r="9" spans="2:25" ht="105" x14ac:dyDescent="0.25">
      <c r="B9" s="85" t="s">
        <v>172</v>
      </c>
      <c r="C9" s="131" t="s">
        <v>190</v>
      </c>
      <c r="D9" s="131" t="s">
        <v>189</v>
      </c>
      <c r="E9" s="85" t="s">
        <v>69</v>
      </c>
      <c r="F9" s="85">
        <v>165</v>
      </c>
      <c r="G9" s="131" t="s">
        <v>205</v>
      </c>
      <c r="H9" s="85" t="s">
        <v>78</v>
      </c>
      <c r="I9" s="85" t="s">
        <v>180</v>
      </c>
      <c r="J9" s="85" t="s">
        <v>55</v>
      </c>
      <c r="K9" s="94">
        <v>45832</v>
      </c>
      <c r="L9" s="85" t="s">
        <v>58</v>
      </c>
      <c r="M9" s="85" t="s">
        <v>168</v>
      </c>
      <c r="N9" s="85" t="s">
        <v>169</v>
      </c>
      <c r="O9" s="134" t="s">
        <v>191</v>
      </c>
      <c r="P9" s="81" t="s">
        <v>76</v>
      </c>
      <c r="Q9" s="88"/>
      <c r="R9" s="87" t="s">
        <v>181</v>
      </c>
      <c r="S9" s="140" t="s">
        <v>186</v>
      </c>
      <c r="T9" s="80" t="s">
        <v>57</v>
      </c>
      <c r="U9" s="82"/>
      <c r="V9" s="78" t="s">
        <v>57</v>
      </c>
      <c r="W9" s="79" t="s">
        <v>57</v>
      </c>
      <c r="X9" s="86" t="s">
        <v>81</v>
      </c>
      <c r="Y9" s="96"/>
    </row>
    <row r="10" spans="2:25" ht="105" x14ac:dyDescent="0.25">
      <c r="B10" s="85" t="s">
        <v>172</v>
      </c>
      <c r="C10" s="131" t="s">
        <v>190</v>
      </c>
      <c r="D10" s="131" t="s">
        <v>189</v>
      </c>
      <c r="E10" s="85" t="s">
        <v>69</v>
      </c>
      <c r="F10" s="85">
        <v>165</v>
      </c>
      <c r="G10" s="131" t="s">
        <v>205</v>
      </c>
      <c r="H10" s="85" t="s">
        <v>78</v>
      </c>
      <c r="I10" s="85" t="s">
        <v>180</v>
      </c>
      <c r="J10" s="85" t="s">
        <v>55</v>
      </c>
      <c r="K10" s="94">
        <v>45832</v>
      </c>
      <c r="L10" s="85" t="s">
        <v>58</v>
      </c>
      <c r="M10" s="85" t="s">
        <v>168</v>
      </c>
      <c r="N10" s="85" t="s">
        <v>169</v>
      </c>
      <c r="O10" s="134" t="s">
        <v>192</v>
      </c>
      <c r="P10" s="81" t="s">
        <v>76</v>
      </c>
      <c r="Q10" s="88"/>
      <c r="R10" s="87" t="s">
        <v>182</v>
      </c>
      <c r="S10" s="95" t="s">
        <v>185</v>
      </c>
      <c r="T10" s="80" t="s">
        <v>57</v>
      </c>
      <c r="U10" s="82"/>
      <c r="V10" s="78" t="s">
        <v>57</v>
      </c>
      <c r="W10" s="79" t="s">
        <v>57</v>
      </c>
      <c r="X10" s="86" t="s">
        <v>81</v>
      </c>
      <c r="Y10" s="96"/>
    </row>
    <row r="11" spans="2:25" ht="105" x14ac:dyDescent="0.25">
      <c r="B11" s="85" t="s">
        <v>172</v>
      </c>
      <c r="C11" s="131" t="s">
        <v>190</v>
      </c>
      <c r="D11" s="131" t="s">
        <v>189</v>
      </c>
      <c r="E11" s="85" t="s">
        <v>69</v>
      </c>
      <c r="F11" s="85">
        <v>165</v>
      </c>
      <c r="G11" s="131" t="s">
        <v>205</v>
      </c>
      <c r="H11" s="85" t="s">
        <v>78</v>
      </c>
      <c r="I11" s="85" t="s">
        <v>180</v>
      </c>
      <c r="J11" s="85" t="s">
        <v>55</v>
      </c>
      <c r="K11" s="94">
        <v>45832</v>
      </c>
      <c r="L11" s="85" t="s">
        <v>58</v>
      </c>
      <c r="M11" s="85" t="s">
        <v>168</v>
      </c>
      <c r="N11" s="85" t="s">
        <v>169</v>
      </c>
      <c r="O11" s="134" t="s">
        <v>193</v>
      </c>
      <c r="P11" s="81" t="s">
        <v>76</v>
      </c>
      <c r="Q11" s="88"/>
      <c r="R11" s="87" t="s">
        <v>183</v>
      </c>
      <c r="S11" s="95" t="s">
        <v>187</v>
      </c>
      <c r="T11" s="80" t="s">
        <v>57</v>
      </c>
      <c r="U11" s="82"/>
      <c r="V11" s="78" t="s">
        <v>57</v>
      </c>
      <c r="W11" s="79" t="s">
        <v>57</v>
      </c>
      <c r="X11" s="86" t="s">
        <v>81</v>
      </c>
      <c r="Y11" s="96"/>
    </row>
    <row r="12" spans="2:25" ht="105" x14ac:dyDescent="0.25">
      <c r="B12" s="85" t="s">
        <v>172</v>
      </c>
      <c r="C12" s="131" t="s">
        <v>190</v>
      </c>
      <c r="D12" s="131" t="s">
        <v>189</v>
      </c>
      <c r="E12" s="85" t="s">
        <v>69</v>
      </c>
      <c r="F12" s="85">
        <v>165</v>
      </c>
      <c r="G12" s="131" t="s">
        <v>205</v>
      </c>
      <c r="H12" s="85" t="s">
        <v>78</v>
      </c>
      <c r="I12" s="85" t="s">
        <v>180</v>
      </c>
      <c r="J12" s="85" t="s">
        <v>55</v>
      </c>
      <c r="K12" s="94">
        <v>45832</v>
      </c>
      <c r="L12" s="85" t="s">
        <v>58</v>
      </c>
      <c r="M12" s="85" t="s">
        <v>168</v>
      </c>
      <c r="N12" s="85" t="s">
        <v>169</v>
      </c>
      <c r="O12" s="134" t="s">
        <v>194</v>
      </c>
      <c r="P12" s="81" t="s">
        <v>76</v>
      </c>
      <c r="Q12" s="88"/>
      <c r="R12" s="87" t="s">
        <v>184</v>
      </c>
      <c r="S12" s="95" t="s">
        <v>188</v>
      </c>
      <c r="T12" s="80" t="s">
        <v>57</v>
      </c>
      <c r="U12" s="82"/>
      <c r="V12" s="78" t="s">
        <v>57</v>
      </c>
      <c r="W12" s="79" t="s">
        <v>57</v>
      </c>
      <c r="X12" s="86" t="s">
        <v>81</v>
      </c>
      <c r="Y12" s="96"/>
    </row>
    <row r="13" spans="2:25" ht="105" x14ac:dyDescent="0.25">
      <c r="B13" s="85" t="s">
        <v>172</v>
      </c>
      <c r="C13" s="131" t="s">
        <v>190</v>
      </c>
      <c r="D13" s="131" t="s">
        <v>189</v>
      </c>
      <c r="E13" s="85" t="s">
        <v>69</v>
      </c>
      <c r="F13" s="85">
        <v>165</v>
      </c>
      <c r="G13" s="131" t="s">
        <v>205</v>
      </c>
      <c r="H13" s="85" t="s">
        <v>78</v>
      </c>
      <c r="I13" s="85" t="s">
        <v>180</v>
      </c>
      <c r="J13" s="85" t="s">
        <v>55</v>
      </c>
      <c r="K13" s="94">
        <v>45832</v>
      </c>
      <c r="L13" s="85" t="s">
        <v>58</v>
      </c>
      <c r="M13" s="85" t="s">
        <v>168</v>
      </c>
      <c r="N13" s="85" t="s">
        <v>169</v>
      </c>
      <c r="O13" s="134" t="s">
        <v>170</v>
      </c>
      <c r="P13" s="81" t="s">
        <v>76</v>
      </c>
      <c r="Q13" s="88"/>
      <c r="R13" s="87" t="s">
        <v>171</v>
      </c>
      <c r="S13" s="89" t="s">
        <v>175</v>
      </c>
      <c r="T13" s="80" t="s">
        <v>57</v>
      </c>
      <c r="U13" s="82"/>
      <c r="V13" s="78" t="s">
        <v>57</v>
      </c>
      <c r="W13" s="79" t="s">
        <v>57</v>
      </c>
      <c r="X13" s="86" t="s">
        <v>81</v>
      </c>
      <c r="Y13" s="90"/>
    </row>
    <row r="14" spans="2:25" ht="105" x14ac:dyDescent="0.25">
      <c r="B14" s="85" t="s">
        <v>172</v>
      </c>
      <c r="C14" s="131" t="s">
        <v>190</v>
      </c>
      <c r="D14" s="131" t="s">
        <v>189</v>
      </c>
      <c r="E14" s="85" t="s">
        <v>69</v>
      </c>
      <c r="F14" s="85">
        <v>165</v>
      </c>
      <c r="G14" s="131" t="s">
        <v>205</v>
      </c>
      <c r="H14" s="85" t="s">
        <v>78</v>
      </c>
      <c r="I14" s="85" t="s">
        <v>180</v>
      </c>
      <c r="J14" s="85" t="s">
        <v>55</v>
      </c>
      <c r="K14" s="94">
        <v>45832</v>
      </c>
      <c r="L14" s="85" t="s">
        <v>58</v>
      </c>
      <c r="M14" s="85" t="s">
        <v>168</v>
      </c>
      <c r="N14" s="85" t="s">
        <v>169</v>
      </c>
      <c r="O14" s="134" t="s">
        <v>174</v>
      </c>
      <c r="P14" s="81" t="s">
        <v>76</v>
      </c>
      <c r="Q14" s="88"/>
      <c r="R14" s="87" t="s">
        <v>173</v>
      </c>
      <c r="S14" s="89" t="s">
        <v>176</v>
      </c>
      <c r="T14" s="80" t="s">
        <v>57</v>
      </c>
      <c r="U14" s="82"/>
      <c r="V14" s="78" t="s">
        <v>57</v>
      </c>
      <c r="W14" s="79" t="s">
        <v>57</v>
      </c>
      <c r="X14" s="86" t="s">
        <v>81</v>
      </c>
      <c r="Y14" s="90"/>
    </row>
    <row r="15" spans="2:25" ht="90" x14ac:dyDescent="0.25">
      <c r="B15" s="85" t="s">
        <v>172</v>
      </c>
      <c r="C15" s="131" t="s">
        <v>190</v>
      </c>
      <c r="D15" s="131" t="s">
        <v>189</v>
      </c>
      <c r="E15" s="85" t="s">
        <v>69</v>
      </c>
      <c r="F15" s="85">
        <v>165</v>
      </c>
      <c r="G15" s="131" t="s">
        <v>205</v>
      </c>
      <c r="H15" s="85" t="s">
        <v>78</v>
      </c>
      <c r="I15" s="85" t="s">
        <v>180</v>
      </c>
      <c r="J15" s="85" t="s">
        <v>55</v>
      </c>
      <c r="K15" s="94">
        <v>45832</v>
      </c>
      <c r="L15" s="85" t="s">
        <v>58</v>
      </c>
      <c r="M15" s="85" t="s">
        <v>168</v>
      </c>
      <c r="N15" s="85" t="s">
        <v>169</v>
      </c>
      <c r="O15" s="134" t="s">
        <v>177</v>
      </c>
      <c r="P15" s="144" t="s">
        <v>56</v>
      </c>
      <c r="Q15" s="138">
        <v>50</v>
      </c>
      <c r="R15" s="135" t="s">
        <v>178</v>
      </c>
      <c r="S15" s="140" t="s">
        <v>195</v>
      </c>
      <c r="T15" s="145" t="s">
        <v>65</v>
      </c>
      <c r="U15" s="141"/>
      <c r="V15" s="142" t="s">
        <v>57</v>
      </c>
      <c r="W15" s="143" t="s">
        <v>57</v>
      </c>
      <c r="X15" s="138" t="s">
        <v>72</v>
      </c>
      <c r="Y15" s="91"/>
    </row>
    <row r="16" spans="2:25" ht="90" x14ac:dyDescent="0.25">
      <c r="B16" s="85" t="s">
        <v>172</v>
      </c>
      <c r="C16" s="131" t="s">
        <v>190</v>
      </c>
      <c r="D16" s="131" t="s">
        <v>189</v>
      </c>
      <c r="E16" s="85" t="s">
        <v>69</v>
      </c>
      <c r="F16" s="85">
        <v>165</v>
      </c>
      <c r="G16" s="131" t="s">
        <v>205</v>
      </c>
      <c r="H16" s="85" t="s">
        <v>78</v>
      </c>
      <c r="I16" s="85" t="s">
        <v>180</v>
      </c>
      <c r="J16" s="85" t="s">
        <v>55</v>
      </c>
      <c r="K16" s="94">
        <v>45832</v>
      </c>
      <c r="L16" s="85" t="s">
        <v>58</v>
      </c>
      <c r="M16" s="85" t="s">
        <v>168</v>
      </c>
      <c r="N16" s="85" t="s">
        <v>169</v>
      </c>
      <c r="O16" s="134" t="s">
        <v>179</v>
      </c>
      <c r="P16" s="144" t="s">
        <v>64</v>
      </c>
      <c r="Q16" s="138">
        <v>5</v>
      </c>
      <c r="R16" s="135" t="s">
        <v>196</v>
      </c>
      <c r="S16" s="140" t="s">
        <v>197</v>
      </c>
      <c r="T16" s="145" t="s">
        <v>65</v>
      </c>
      <c r="U16" s="141"/>
      <c r="V16" s="142" t="s">
        <v>57</v>
      </c>
      <c r="W16" s="143" t="s">
        <v>57</v>
      </c>
      <c r="X16" s="138" t="s">
        <v>72</v>
      </c>
      <c r="Y16" s="91"/>
    </row>
    <row r="17" spans="2:25" ht="90" x14ac:dyDescent="0.25">
      <c r="B17" s="85" t="s">
        <v>172</v>
      </c>
      <c r="C17" s="131" t="s">
        <v>190</v>
      </c>
      <c r="D17" s="131" t="s">
        <v>189</v>
      </c>
      <c r="E17" s="85" t="s">
        <v>69</v>
      </c>
      <c r="F17" s="85">
        <v>165</v>
      </c>
      <c r="G17" s="131" t="s">
        <v>205</v>
      </c>
      <c r="H17" s="85" t="s">
        <v>78</v>
      </c>
      <c r="I17" s="85" t="s">
        <v>180</v>
      </c>
      <c r="J17" s="85" t="s">
        <v>55</v>
      </c>
      <c r="K17" s="94">
        <v>45832</v>
      </c>
      <c r="L17" s="85" t="s">
        <v>58</v>
      </c>
      <c r="M17" s="85" t="s">
        <v>168</v>
      </c>
      <c r="N17" s="85" t="s">
        <v>169</v>
      </c>
      <c r="O17" s="134" t="s">
        <v>198</v>
      </c>
      <c r="P17" s="144" t="s">
        <v>56</v>
      </c>
      <c r="Q17" s="138">
        <v>100</v>
      </c>
      <c r="R17" s="135" t="s">
        <v>198</v>
      </c>
      <c r="S17" s="140" t="s">
        <v>204</v>
      </c>
      <c r="T17" s="145" t="s">
        <v>57</v>
      </c>
      <c r="U17" s="141"/>
      <c r="V17" s="142" t="s">
        <v>57</v>
      </c>
      <c r="W17" s="143" t="s">
        <v>57</v>
      </c>
      <c r="X17" s="138" t="s">
        <v>72</v>
      </c>
      <c r="Y17" s="91"/>
    </row>
    <row r="18" spans="2:25" ht="90.75" thickBot="1" x14ac:dyDescent="0.3">
      <c r="B18" s="85" t="s">
        <v>172</v>
      </c>
      <c r="C18" s="131" t="s">
        <v>190</v>
      </c>
      <c r="D18" s="131" t="s">
        <v>189</v>
      </c>
      <c r="E18" s="85" t="s">
        <v>69</v>
      </c>
      <c r="F18" s="85">
        <v>165</v>
      </c>
      <c r="G18" s="131" t="s">
        <v>205</v>
      </c>
      <c r="H18" s="85" t="s">
        <v>78</v>
      </c>
      <c r="I18" s="85" t="s">
        <v>180</v>
      </c>
      <c r="J18" s="85" t="s">
        <v>55</v>
      </c>
      <c r="K18" s="94">
        <v>45832</v>
      </c>
      <c r="L18" s="85" t="s">
        <v>58</v>
      </c>
      <c r="M18" s="85" t="s">
        <v>168</v>
      </c>
      <c r="N18" s="85" t="s">
        <v>169</v>
      </c>
      <c r="O18" s="146" t="s">
        <v>199</v>
      </c>
      <c r="P18" s="147" t="s">
        <v>56</v>
      </c>
      <c r="Q18" s="148">
        <v>100</v>
      </c>
      <c r="R18" s="149" t="s">
        <v>199</v>
      </c>
      <c r="S18" s="150" t="s">
        <v>203</v>
      </c>
      <c r="T18" s="151" t="s">
        <v>57</v>
      </c>
      <c r="U18" s="152"/>
      <c r="V18" s="153" t="s">
        <v>57</v>
      </c>
      <c r="W18" s="154" t="s">
        <v>57</v>
      </c>
      <c r="X18" s="148" t="s">
        <v>72</v>
      </c>
      <c r="Y18" s="91"/>
    </row>
  </sheetData>
  <mergeCells count="10">
    <mergeCell ref="B6:I6"/>
    <mergeCell ref="V6:Y6"/>
    <mergeCell ref="O6:U6"/>
    <mergeCell ref="J6:N6"/>
    <mergeCell ref="B2:C2"/>
    <mergeCell ref="B3:C3"/>
    <mergeCell ref="Y2:Y3"/>
    <mergeCell ref="B4:Y4"/>
    <mergeCell ref="D2:X2"/>
    <mergeCell ref="D3:J3"/>
  </mergeCells>
  <phoneticPr fontId="21" type="noConversion"/>
  <hyperlinks>
    <hyperlink ref="I8" r:id="rId1"/>
    <hyperlink ref="I13" r:id="rId2"/>
    <hyperlink ref="I14" r:id="rId3"/>
    <hyperlink ref="I15" r:id="rId4"/>
    <hyperlink ref="I16" r:id="rId5"/>
    <hyperlink ref="I17" r:id="rId6"/>
    <hyperlink ref="I18" r:id="rId7"/>
    <hyperlink ref="I9" r:id="rId8"/>
    <hyperlink ref="I10" r:id="rId9"/>
    <hyperlink ref="I11" r:id="rId10"/>
    <hyperlink ref="I12" r:id="rId11"/>
  </hyperlinks>
  <pageMargins left="0.7" right="0.7" top="0.75" bottom="0.75" header="0.3" footer="0.3"/>
  <pageSetup paperSize="9" orientation="portrait" r:id="rId12"/>
  <drawing r:id="rId13"/>
  <tableParts count="1">
    <tablePart r:id="rId14"/>
  </tableParts>
  <extLst>
    <ext xmlns:x14="http://schemas.microsoft.com/office/spreadsheetml/2009/9/main" uri="{CCE6A557-97BC-4b89-ADB6-D9C93CAAB3DF}">
      <x14:dataValidations xmlns:xm="http://schemas.microsoft.com/office/excel/2006/main" count="10">
        <x14:dataValidation type="list" allowBlank="1" showInputMessage="1" showErrorMessage="1">
          <x14:formula1>
            <xm:f>xx_Listas!$D$2:$D$4</xm:f>
          </x14:formula1>
          <xm:sqref>V9:W14 T9:T14</xm:sqref>
        </x14:dataValidation>
        <x14:dataValidation type="list" allowBlank="1" showInputMessage="1" showErrorMessage="1">
          <x14:formula1>
            <xm:f>xx_Listas!$H$2:$H$7</xm:f>
          </x14:formula1>
          <xm:sqref>X9:X14</xm:sqref>
        </x14:dataValidation>
        <x14:dataValidation type="list" allowBlank="1" showInputMessage="1" showErrorMessage="1">
          <x14:formula1>
            <xm:f>xx_Listas!$C$2:$C$7</xm:f>
          </x14:formula1>
          <xm:sqref>P9:P14</xm:sqref>
        </x14:dataValidation>
        <x14:dataValidation type="list" allowBlank="1" showInputMessage="1" showErrorMessage="1">
          <x14:formula1>
            <xm:f>xx_Listas!$A$2:$A$6</xm:f>
          </x14:formula1>
          <xm:sqref>E8:E18</xm:sqref>
        </x14:dataValidation>
        <x14:dataValidation type="list" allowBlank="1" showInputMessage="1" showErrorMessage="1">
          <x14:formula1>
            <xm:f>xx_Listas!$F$2:$F$4</xm:f>
          </x14:formula1>
          <xm:sqref>L8:L18</xm:sqref>
        </x14:dataValidation>
        <x14:dataValidation type="list" allowBlank="1" showInputMessage="1" showErrorMessage="1">
          <x14:formula1>
            <xm:f>xx_Listas!$B$2:$B$6</xm:f>
          </x14:formula1>
          <xm:sqref>J8:J18</xm:sqref>
        </x14:dataValidation>
        <x14:dataValidation type="list" allowBlank="1" showInputMessage="1" showErrorMessage="1">
          <x14:formula1>
            <xm:f>xx_Listas!$I$2:$I$30</xm:f>
          </x14:formula1>
          <xm:sqref>H8:H18</xm:sqref>
        </x14:dataValidation>
        <x14:dataValidation type="list" allowBlank="1" showInputMessage="1" showErrorMessage="1">
          <x14:formula1>
            <xm:f>[1]xx_Listas!#REF!</xm:f>
          </x14:formula1>
          <xm:sqref>P15:P18 P8</xm:sqref>
        </x14:dataValidation>
        <x14:dataValidation type="list" allowBlank="1" showInputMessage="1" showErrorMessage="1">
          <x14:formula1>
            <xm:f>[1]xx_Listas!#REF!</xm:f>
          </x14:formula1>
          <xm:sqref>X15:X18 X8</xm:sqref>
        </x14:dataValidation>
        <x14:dataValidation type="list" allowBlank="1" showInputMessage="1" showErrorMessage="1">
          <x14:formula1>
            <xm:f>[1]xx_Listas!#REF!</xm:f>
          </x14:formula1>
          <xm:sqref>T15:T18 V15:W18 T8 V8:W8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zoomScale="80" zoomScaleNormal="80" workbookViewId="0">
      <selection activeCell="C3" sqref="C3:G3"/>
    </sheetView>
  </sheetViews>
  <sheetFormatPr baseColWidth="10" defaultColWidth="10.875" defaultRowHeight="15.75" x14ac:dyDescent="0.25"/>
  <cols>
    <col min="1" max="1" width="2.375" style="7" customWidth="1"/>
    <col min="2" max="2" width="28.625" style="7" customWidth="1"/>
    <col min="3" max="3" width="23" style="7" bestFit="1" customWidth="1"/>
    <col min="4" max="4" width="17" style="7" customWidth="1"/>
    <col min="5" max="5" width="31.375" style="7" customWidth="1"/>
    <col min="6" max="6" width="12.5" style="7" customWidth="1"/>
    <col min="7" max="7" width="22.875" style="7" bestFit="1" customWidth="1"/>
    <col min="8" max="8" width="34.875" style="7" customWidth="1"/>
    <col min="9" max="16384" width="10.875" style="7"/>
  </cols>
  <sheetData>
    <row r="1" spans="2:8" ht="20.100000000000001" customHeight="1" x14ac:dyDescent="0.25">
      <c r="B1" s="2"/>
      <c r="C1" s="2"/>
      <c r="D1" s="2"/>
      <c r="E1" s="2"/>
      <c r="F1" s="2"/>
      <c r="G1" s="2"/>
      <c r="H1" s="2"/>
    </row>
    <row r="2" spans="2:8" ht="30" customHeight="1" x14ac:dyDescent="0.25">
      <c r="B2" s="23" t="s">
        <v>0</v>
      </c>
      <c r="C2" s="113" t="s">
        <v>1</v>
      </c>
      <c r="D2" s="114"/>
      <c r="E2" s="114"/>
      <c r="F2" s="114"/>
      <c r="G2" s="115"/>
      <c r="H2" s="24"/>
    </row>
    <row r="3" spans="2:8" ht="30" customHeight="1" x14ac:dyDescent="0.25">
      <c r="B3" s="23" t="s">
        <v>2</v>
      </c>
      <c r="C3" s="113" t="s">
        <v>3</v>
      </c>
      <c r="D3" s="114"/>
      <c r="E3" s="114"/>
      <c r="F3" s="114"/>
      <c r="G3" s="115"/>
      <c r="H3" s="25"/>
    </row>
    <row r="4" spans="2:8" ht="20.100000000000001" customHeight="1" x14ac:dyDescent="0.25">
      <c r="B4" s="112" t="s">
        <v>34</v>
      </c>
      <c r="C4" s="112"/>
      <c r="D4" s="112"/>
      <c r="E4" s="112"/>
      <c r="F4" s="112"/>
      <c r="G4" s="112"/>
      <c r="H4" s="112"/>
    </row>
    <row r="5" spans="2:8" ht="8.1" customHeight="1" x14ac:dyDescent="0.25"/>
    <row r="6" spans="2:8" ht="27" customHeight="1" x14ac:dyDescent="0.25">
      <c r="B6" s="111" t="s">
        <v>35</v>
      </c>
      <c r="C6" s="111"/>
      <c r="D6" s="111"/>
      <c r="E6" s="111"/>
      <c r="F6" s="111"/>
      <c r="G6" s="111"/>
      <c r="H6" s="111"/>
    </row>
    <row r="7" spans="2:8" x14ac:dyDescent="0.25">
      <c r="B7" s="37" t="s">
        <v>36</v>
      </c>
      <c r="C7" s="38" t="s">
        <v>37</v>
      </c>
      <c r="D7" s="39" t="s">
        <v>38</v>
      </c>
      <c r="E7" s="38" t="s">
        <v>14</v>
      </c>
      <c r="F7" s="38" t="s">
        <v>39</v>
      </c>
      <c r="G7" s="38" t="s">
        <v>40</v>
      </c>
      <c r="H7" s="40" t="s">
        <v>41</v>
      </c>
    </row>
    <row r="8" spans="2:8" ht="15.95" customHeight="1" x14ac:dyDescent="0.25">
      <c r="B8" s="65"/>
      <c r="C8" s="31" t="s">
        <v>33</v>
      </c>
      <c r="D8" s="30"/>
      <c r="E8" s="66"/>
      <c r="F8" s="15"/>
      <c r="G8" s="14"/>
      <c r="H8" s="67"/>
    </row>
    <row r="9" spans="2:8" ht="15.95" customHeight="1" x14ac:dyDescent="0.25">
      <c r="B9" s="65"/>
      <c r="C9" s="31" t="s">
        <v>33</v>
      </c>
      <c r="D9" s="30"/>
      <c r="E9" s="66"/>
      <c r="F9" s="15"/>
      <c r="G9" s="14"/>
      <c r="H9" s="67"/>
    </row>
    <row r="10" spans="2:8" ht="15.95" customHeight="1" x14ac:dyDescent="0.25">
      <c r="B10" s="65"/>
      <c r="C10" s="31" t="s">
        <v>33</v>
      </c>
      <c r="D10" s="29"/>
      <c r="E10" s="68"/>
      <c r="F10" s="15"/>
      <c r="G10" s="14"/>
      <c r="H10" s="33"/>
    </row>
    <row r="11" spans="2:8" ht="15.95" customHeight="1" x14ac:dyDescent="0.25">
      <c r="B11" s="69"/>
      <c r="C11" s="31" t="s">
        <v>33</v>
      </c>
      <c r="D11" s="29"/>
      <c r="E11" s="64"/>
      <c r="F11" s="15"/>
      <c r="G11" s="14"/>
      <c r="H11" s="33"/>
    </row>
    <row r="12" spans="2:8" x14ac:dyDescent="0.25">
      <c r="B12" s="70"/>
      <c r="C12" s="11" t="s">
        <v>33</v>
      </c>
      <c r="D12" s="11"/>
      <c r="E12" s="28"/>
      <c r="F12" s="15"/>
      <c r="G12" s="14"/>
      <c r="H12" s="34"/>
    </row>
    <row r="13" spans="2:8" x14ac:dyDescent="0.25">
      <c r="B13" s="32"/>
      <c r="C13" s="11" t="s">
        <v>33</v>
      </c>
      <c r="D13" s="11"/>
      <c r="E13" s="14"/>
      <c r="F13" s="15"/>
      <c r="G13" s="14"/>
      <c r="H13" s="34"/>
    </row>
    <row r="14" spans="2:8" x14ac:dyDescent="0.25">
      <c r="B14" s="32"/>
      <c r="C14" s="11" t="s">
        <v>33</v>
      </c>
      <c r="D14" s="16"/>
      <c r="E14" s="17"/>
      <c r="F14" s="15"/>
      <c r="G14" s="14"/>
      <c r="H14" s="34"/>
    </row>
    <row r="15" spans="2:8" x14ac:dyDescent="0.25">
      <c r="B15" s="32"/>
      <c r="C15" s="11" t="s">
        <v>33</v>
      </c>
      <c r="D15" s="11"/>
      <c r="E15" s="13"/>
      <c r="F15" s="15"/>
      <c r="G15" s="14"/>
      <c r="H15" s="36"/>
    </row>
    <row r="16" spans="2:8" x14ac:dyDescent="0.25">
      <c r="B16" s="32"/>
      <c r="C16" s="11" t="s">
        <v>33</v>
      </c>
      <c r="D16" s="11"/>
      <c r="E16" s="18"/>
      <c r="F16" s="15"/>
      <c r="G16" s="14"/>
      <c r="H16" s="35"/>
    </row>
    <row r="17" spans="2:8" x14ac:dyDescent="0.25">
      <c r="B17" s="32"/>
      <c r="C17" s="11" t="s">
        <v>33</v>
      </c>
      <c r="D17" s="11"/>
      <c r="E17" s="18"/>
      <c r="F17" s="15"/>
      <c r="G17" s="14"/>
      <c r="H17" s="35"/>
    </row>
    <row r="18" spans="2:8" x14ac:dyDescent="0.25">
      <c r="B18" s="32"/>
      <c r="C18" s="11" t="s">
        <v>33</v>
      </c>
      <c r="D18" s="11"/>
      <c r="E18" s="18"/>
      <c r="F18" s="15"/>
      <c r="G18" s="14"/>
      <c r="H18" s="35"/>
    </row>
    <row r="19" spans="2:8" x14ac:dyDescent="0.25">
      <c r="B19" s="32"/>
      <c r="C19" s="11" t="s">
        <v>33</v>
      </c>
      <c r="D19" s="11"/>
      <c r="E19" s="18"/>
      <c r="F19" s="15"/>
      <c r="G19" s="14"/>
      <c r="H19" s="35"/>
    </row>
    <row r="20" spans="2:8" x14ac:dyDescent="0.25">
      <c r="B20" s="32"/>
      <c r="C20" s="11" t="s">
        <v>33</v>
      </c>
      <c r="D20" s="11"/>
      <c r="E20" s="18"/>
      <c r="F20" s="15"/>
      <c r="G20" s="14"/>
      <c r="H20" s="35"/>
    </row>
    <row r="21" spans="2:8" x14ac:dyDescent="0.25">
      <c r="B21" s="32"/>
      <c r="C21" s="11" t="s">
        <v>33</v>
      </c>
      <c r="D21" s="11"/>
      <c r="E21" s="18"/>
      <c r="F21" s="15"/>
      <c r="G21" s="14"/>
      <c r="H21" s="35"/>
    </row>
    <row r="22" spans="2:8" x14ac:dyDescent="0.25">
      <c r="B22" s="32"/>
      <c r="C22" s="11" t="s">
        <v>33</v>
      </c>
      <c r="D22" s="11"/>
      <c r="E22" s="18"/>
      <c r="F22" s="15"/>
      <c r="G22" s="14"/>
      <c r="H22" s="35"/>
    </row>
    <row r="23" spans="2:8" x14ac:dyDescent="0.25">
      <c r="B23" s="32"/>
      <c r="C23" s="11" t="s">
        <v>33</v>
      </c>
      <c r="D23" s="11"/>
      <c r="E23" s="18"/>
      <c r="F23" s="15"/>
      <c r="G23" s="14"/>
      <c r="H23" s="35"/>
    </row>
    <row r="24" spans="2:8" x14ac:dyDescent="0.25">
      <c r="B24" s="32"/>
      <c r="C24" s="11" t="s">
        <v>33</v>
      </c>
      <c r="D24" s="11"/>
      <c r="E24" s="18"/>
      <c r="F24" s="15"/>
      <c r="G24" s="14"/>
      <c r="H24" s="35"/>
    </row>
    <row r="25" spans="2:8" x14ac:dyDescent="0.25">
      <c r="B25" s="32"/>
      <c r="C25" s="11" t="s">
        <v>33</v>
      </c>
      <c r="D25" s="11"/>
      <c r="E25" s="18"/>
      <c r="F25" s="15"/>
      <c r="G25" s="14"/>
      <c r="H25" s="35"/>
    </row>
    <row r="26" spans="2:8" x14ac:dyDescent="0.25">
      <c r="B26" s="32"/>
      <c r="C26" s="11" t="s">
        <v>33</v>
      </c>
      <c r="D26" s="11"/>
      <c r="E26" s="18"/>
      <c r="F26" s="15"/>
      <c r="G26" s="14"/>
      <c r="H26" s="35"/>
    </row>
    <row r="27" spans="2:8" x14ac:dyDescent="0.25">
      <c r="B27" s="32"/>
      <c r="C27" s="11" t="s">
        <v>33</v>
      </c>
      <c r="D27" s="11"/>
      <c r="E27" s="18"/>
      <c r="F27" s="15"/>
      <c r="G27" s="14"/>
      <c r="H27" s="35"/>
    </row>
    <row r="28" spans="2:8" x14ac:dyDescent="0.25">
      <c r="B28" s="32"/>
      <c r="C28" s="11" t="s">
        <v>33</v>
      </c>
      <c r="D28" s="11"/>
      <c r="E28" s="18"/>
      <c r="F28" s="15"/>
      <c r="G28" s="14"/>
      <c r="H28" s="35"/>
    </row>
    <row r="29" spans="2:8" x14ac:dyDescent="0.25">
      <c r="B29" s="41"/>
      <c r="C29" s="31" t="s">
        <v>33</v>
      </c>
      <c r="D29" s="31"/>
      <c r="E29" s="42"/>
      <c r="F29" s="43"/>
      <c r="G29" s="44"/>
      <c r="H29" s="45"/>
    </row>
  </sheetData>
  <mergeCells count="4">
    <mergeCell ref="B6:H6"/>
    <mergeCell ref="B4:H4"/>
    <mergeCell ref="C2:G2"/>
    <mergeCell ref="C3:G3"/>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xx_Listas!$C$2:$C$5</xm:f>
          </x14:formula1>
          <xm:sqref>C8:C29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zoomScale="80" zoomScaleNormal="80" workbookViewId="0">
      <selection activeCell="C3" sqref="C3:G3"/>
    </sheetView>
  </sheetViews>
  <sheetFormatPr baseColWidth="10" defaultColWidth="10.875" defaultRowHeight="15.75" x14ac:dyDescent="0.25"/>
  <cols>
    <col min="1" max="1" width="2.375" style="7" customWidth="1"/>
    <col min="2" max="2" width="28.625" style="7" customWidth="1"/>
    <col min="3" max="3" width="22.5" style="7" customWidth="1"/>
    <col min="4" max="4" width="17" style="7" customWidth="1"/>
    <col min="5" max="5" width="27.125" style="7" customWidth="1"/>
    <col min="6" max="6" width="13.5" style="7" customWidth="1"/>
    <col min="7" max="7" width="26.5" style="7" customWidth="1"/>
    <col min="8" max="8" width="21.625" style="7" customWidth="1"/>
    <col min="9" max="9" width="10.875" style="8"/>
    <col min="10" max="16384" width="10.875" style="7"/>
  </cols>
  <sheetData>
    <row r="1" spans="2:9" ht="20.100000000000001" customHeight="1" x14ac:dyDescent="0.25">
      <c r="B1" s="2"/>
      <c r="C1" s="2"/>
      <c r="D1" s="2"/>
      <c r="E1" s="2"/>
      <c r="F1" s="2"/>
      <c r="G1" s="2"/>
      <c r="H1" s="2"/>
    </row>
    <row r="2" spans="2:9" ht="30" customHeight="1" x14ac:dyDescent="0.25">
      <c r="B2" s="23" t="s">
        <v>0</v>
      </c>
      <c r="C2" s="113" t="s">
        <v>42</v>
      </c>
      <c r="D2" s="114"/>
      <c r="E2" s="114"/>
      <c r="F2" s="114"/>
      <c r="G2" s="115"/>
      <c r="H2" s="116"/>
    </row>
    <row r="3" spans="2:9" ht="30" customHeight="1" x14ac:dyDescent="0.25">
      <c r="B3" s="23" t="s">
        <v>2</v>
      </c>
      <c r="C3" s="117" t="s">
        <v>3</v>
      </c>
      <c r="D3" s="118"/>
      <c r="E3" s="118"/>
      <c r="F3" s="118"/>
      <c r="G3" s="119"/>
      <c r="H3" s="116"/>
    </row>
    <row r="4" spans="2:9" ht="20.100000000000001" customHeight="1" x14ac:dyDescent="0.25">
      <c r="B4" s="112" t="s">
        <v>34</v>
      </c>
      <c r="C4" s="112"/>
      <c r="D4" s="112"/>
      <c r="E4" s="112"/>
      <c r="F4" s="112"/>
      <c r="G4" s="112"/>
      <c r="H4" s="112"/>
      <c r="I4" s="19"/>
    </row>
    <row r="5" spans="2:9" ht="8.1" customHeight="1" x14ac:dyDescent="0.25"/>
    <row r="6" spans="2:9" ht="21" customHeight="1" x14ac:dyDescent="0.25">
      <c r="B6" s="111" t="s">
        <v>43</v>
      </c>
      <c r="C6" s="111"/>
      <c r="D6" s="111"/>
      <c r="E6" s="111"/>
      <c r="F6" s="111"/>
      <c r="G6" s="111"/>
      <c r="H6" s="111"/>
    </row>
    <row r="7" spans="2:9" x14ac:dyDescent="0.25">
      <c r="B7" s="37" t="s">
        <v>44</v>
      </c>
      <c r="C7" s="38" t="s">
        <v>37</v>
      </c>
      <c r="D7" s="38" t="s">
        <v>38</v>
      </c>
      <c r="E7" s="38" t="s">
        <v>14</v>
      </c>
      <c r="F7" s="38" t="s">
        <v>39</v>
      </c>
      <c r="G7" s="38" t="s">
        <v>40</v>
      </c>
      <c r="H7" s="47" t="s">
        <v>41</v>
      </c>
    </row>
    <row r="8" spans="2:9" x14ac:dyDescent="0.25">
      <c r="B8" s="65"/>
      <c r="C8" s="11" t="s">
        <v>33</v>
      </c>
      <c r="D8" s="30"/>
      <c r="E8" s="66"/>
      <c r="F8" s="15"/>
      <c r="G8" s="14"/>
      <c r="H8" s="67"/>
    </row>
    <row r="9" spans="2:9" x14ac:dyDescent="0.25">
      <c r="B9" s="65"/>
      <c r="C9" s="11" t="s">
        <v>33</v>
      </c>
      <c r="D9" s="30"/>
      <c r="E9" s="66"/>
      <c r="F9" s="15"/>
      <c r="G9" s="14"/>
      <c r="H9" s="67"/>
    </row>
    <row r="10" spans="2:9" x14ac:dyDescent="0.25">
      <c r="B10" s="65"/>
      <c r="C10" s="11" t="s">
        <v>33</v>
      </c>
      <c r="D10" s="29"/>
      <c r="E10" s="68"/>
      <c r="F10" s="15"/>
      <c r="G10" s="14"/>
      <c r="H10" s="33"/>
    </row>
    <row r="11" spans="2:9" x14ac:dyDescent="0.25">
      <c r="B11" s="69"/>
      <c r="C11" s="11" t="s">
        <v>33</v>
      </c>
      <c r="D11" s="29"/>
      <c r="E11" s="64"/>
      <c r="F11" s="15"/>
      <c r="G11" s="14"/>
      <c r="H11" s="33"/>
    </row>
    <row r="12" spans="2:9" x14ac:dyDescent="0.25">
      <c r="B12" s="71"/>
      <c r="C12" s="11" t="s">
        <v>33</v>
      </c>
      <c r="D12" s="11"/>
      <c r="E12" s="12"/>
      <c r="F12" s="10"/>
      <c r="G12" s="11"/>
      <c r="H12" s="26"/>
    </row>
    <row r="13" spans="2:9" x14ac:dyDescent="0.25">
      <c r="B13" s="71"/>
      <c r="C13" s="11" t="s">
        <v>33</v>
      </c>
      <c r="D13" s="11"/>
      <c r="E13" s="12"/>
      <c r="F13" s="10"/>
      <c r="G13" s="11"/>
      <c r="H13" s="26"/>
    </row>
    <row r="14" spans="2:9" x14ac:dyDescent="0.25">
      <c r="B14" s="71"/>
      <c r="C14" s="11" t="s">
        <v>33</v>
      </c>
      <c r="D14" s="11"/>
      <c r="E14" s="12"/>
      <c r="F14" s="10"/>
      <c r="G14" s="11"/>
      <c r="H14" s="26"/>
    </row>
    <row r="15" spans="2:9" x14ac:dyDescent="0.25">
      <c r="B15" s="71"/>
      <c r="C15" s="11" t="s">
        <v>33</v>
      </c>
      <c r="D15" s="11"/>
      <c r="E15" s="12"/>
      <c r="F15" s="10"/>
      <c r="G15" s="11"/>
      <c r="H15" s="26"/>
    </row>
    <row r="16" spans="2:9" x14ac:dyDescent="0.25">
      <c r="B16" s="71"/>
      <c r="C16" s="11" t="s">
        <v>33</v>
      </c>
      <c r="D16" s="11"/>
      <c r="E16" s="12"/>
      <c r="F16" s="10"/>
      <c r="G16" s="11"/>
      <c r="H16" s="26"/>
    </row>
    <row r="17" spans="2:8" x14ac:dyDescent="0.25">
      <c r="B17" s="71"/>
      <c r="C17" s="11" t="s">
        <v>33</v>
      </c>
      <c r="D17" s="11"/>
      <c r="E17" s="12"/>
      <c r="F17" s="10"/>
      <c r="G17" s="11"/>
      <c r="H17" s="26"/>
    </row>
    <row r="18" spans="2:8" x14ac:dyDescent="0.25">
      <c r="B18" s="71"/>
      <c r="C18" s="11" t="s">
        <v>33</v>
      </c>
      <c r="D18" s="11"/>
      <c r="E18" s="12"/>
      <c r="F18" s="10"/>
      <c r="G18" s="11"/>
      <c r="H18" s="26"/>
    </row>
    <row r="19" spans="2:8" x14ac:dyDescent="0.25">
      <c r="B19" s="71"/>
      <c r="C19" s="11" t="s">
        <v>33</v>
      </c>
      <c r="D19" s="11"/>
      <c r="E19" s="12"/>
      <c r="F19" s="10"/>
      <c r="G19" s="11"/>
      <c r="H19" s="26"/>
    </row>
    <row r="20" spans="2:8" x14ac:dyDescent="0.25">
      <c r="B20" s="71"/>
      <c r="C20" s="11" t="s">
        <v>33</v>
      </c>
      <c r="D20" s="11"/>
      <c r="E20" s="12"/>
      <c r="F20" s="10"/>
      <c r="G20" s="11"/>
      <c r="H20" s="26"/>
    </row>
    <row r="21" spans="2:8" x14ac:dyDescent="0.25">
      <c r="B21" s="71"/>
      <c r="C21" s="11" t="s">
        <v>33</v>
      </c>
      <c r="D21" s="11"/>
      <c r="E21" s="12"/>
      <c r="F21" s="10"/>
      <c r="G21" s="11"/>
      <c r="H21" s="26"/>
    </row>
    <row r="22" spans="2:8" x14ac:dyDescent="0.25">
      <c r="B22" s="71"/>
      <c r="C22" s="11" t="s">
        <v>33</v>
      </c>
      <c r="D22" s="11"/>
      <c r="E22" s="12"/>
      <c r="F22" s="10"/>
      <c r="G22" s="11"/>
      <c r="H22" s="26"/>
    </row>
    <row r="23" spans="2:8" x14ac:dyDescent="0.25">
      <c r="B23" s="71"/>
      <c r="C23" s="11" t="s">
        <v>33</v>
      </c>
      <c r="D23" s="11"/>
      <c r="E23" s="12"/>
      <c r="F23" s="10"/>
      <c r="G23" s="11"/>
      <c r="H23" s="26"/>
    </row>
    <row r="24" spans="2:8" x14ac:dyDescent="0.25">
      <c r="B24" s="71"/>
      <c r="C24" s="11" t="s">
        <v>33</v>
      </c>
      <c r="D24" s="11"/>
      <c r="E24" s="12"/>
      <c r="F24" s="10"/>
      <c r="G24" s="11"/>
      <c r="H24" s="26"/>
    </row>
    <row r="25" spans="2:8" x14ac:dyDescent="0.25">
      <c r="B25" s="71"/>
      <c r="C25" s="11" t="s">
        <v>33</v>
      </c>
      <c r="D25" s="11"/>
      <c r="E25" s="12"/>
      <c r="F25" s="10"/>
      <c r="G25" s="11"/>
      <c r="H25" s="26"/>
    </row>
    <row r="26" spans="2:8" x14ac:dyDescent="0.25">
      <c r="B26" s="46"/>
      <c r="C26" s="11" t="s">
        <v>33</v>
      </c>
      <c r="D26" s="11"/>
      <c r="E26" s="12"/>
      <c r="F26" s="10"/>
      <c r="G26" s="11"/>
      <c r="H26" s="26"/>
    </row>
    <row r="27" spans="2:8" x14ac:dyDescent="0.25">
      <c r="B27" s="46"/>
      <c r="C27" s="11" t="s">
        <v>33</v>
      </c>
      <c r="D27" s="11"/>
      <c r="E27" s="12"/>
      <c r="F27" s="10"/>
      <c r="G27" s="11"/>
      <c r="H27" s="26"/>
    </row>
    <row r="28" spans="2:8" x14ac:dyDescent="0.25">
      <c r="B28" s="32"/>
      <c r="C28" s="11" t="s">
        <v>33</v>
      </c>
      <c r="D28" s="11"/>
      <c r="E28" s="11"/>
      <c r="F28" s="13"/>
      <c r="G28" s="13"/>
      <c r="H28" s="34"/>
    </row>
    <row r="29" spans="2:8" x14ac:dyDescent="0.25">
      <c r="B29" s="41"/>
      <c r="C29" s="31" t="s">
        <v>33</v>
      </c>
      <c r="D29" s="31"/>
      <c r="E29" s="31"/>
      <c r="F29" s="48"/>
      <c r="G29" s="48"/>
      <c r="H29" s="49"/>
    </row>
  </sheetData>
  <mergeCells count="5">
    <mergeCell ref="B6:H6"/>
    <mergeCell ref="B4:H4"/>
    <mergeCell ref="H2:H3"/>
    <mergeCell ref="C2:G2"/>
    <mergeCell ref="C3:G3"/>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xx_Listas!$C$2:$C$5</xm:f>
          </x14:formula1>
          <xm:sqref>C8:C29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C2" sqref="C2:C7"/>
    </sheetView>
  </sheetViews>
  <sheetFormatPr baseColWidth="10" defaultColWidth="11" defaultRowHeight="15.75" x14ac:dyDescent="0.25"/>
  <cols>
    <col min="2" max="2" width="30.375" bestFit="1" customWidth="1"/>
    <col min="3" max="3" width="27.625" customWidth="1"/>
    <col min="5" max="5" width="18" customWidth="1"/>
    <col min="6" max="6" width="12.625" customWidth="1"/>
    <col min="7" max="7" width="18.875" bestFit="1" customWidth="1"/>
    <col min="8" max="8" width="22" customWidth="1"/>
    <col min="9" max="9" width="58.875" bestFit="1" customWidth="1"/>
  </cols>
  <sheetData>
    <row r="1" spans="1:9" x14ac:dyDescent="0.25">
      <c r="A1" s="1" t="s">
        <v>45</v>
      </c>
      <c r="B1" s="1" t="s">
        <v>46</v>
      </c>
      <c r="C1" s="1" t="s">
        <v>47</v>
      </c>
      <c r="D1" s="1" t="s">
        <v>48</v>
      </c>
      <c r="E1" s="1" t="s">
        <v>49</v>
      </c>
      <c r="F1" s="1" t="s">
        <v>50</v>
      </c>
      <c r="G1" s="1" t="s">
        <v>51</v>
      </c>
      <c r="H1" s="1" t="s">
        <v>52</v>
      </c>
      <c r="I1" s="1" t="s">
        <v>53</v>
      </c>
    </row>
    <row r="2" spans="1:9" x14ac:dyDescent="0.25">
      <c r="A2" t="s">
        <v>33</v>
      </c>
      <c r="B2" t="s">
        <v>33</v>
      </c>
      <c r="C2" t="s">
        <v>33</v>
      </c>
      <c r="D2" t="s">
        <v>33</v>
      </c>
      <c r="E2" t="s">
        <v>33</v>
      </c>
      <c r="F2" t="s">
        <v>33</v>
      </c>
      <c r="G2" t="s">
        <v>33</v>
      </c>
      <c r="H2" t="s">
        <v>33</v>
      </c>
      <c r="I2" t="s">
        <v>33</v>
      </c>
    </row>
    <row r="3" spans="1:9" x14ac:dyDescent="0.25">
      <c r="A3" t="s">
        <v>54</v>
      </c>
      <c r="B3" t="s">
        <v>55</v>
      </c>
      <c r="C3" t="s">
        <v>56</v>
      </c>
      <c r="D3" t="s">
        <v>57</v>
      </c>
      <c r="E3" t="s">
        <v>58</v>
      </c>
      <c r="F3" t="s">
        <v>58</v>
      </c>
      <c r="G3" t="s">
        <v>59</v>
      </c>
      <c r="H3" t="s">
        <v>60</v>
      </c>
      <c r="I3" t="s">
        <v>61</v>
      </c>
    </row>
    <row r="4" spans="1:9" x14ac:dyDescent="0.25">
      <c r="A4" t="s">
        <v>62</v>
      </c>
      <c r="B4" t="s">
        <v>63</v>
      </c>
      <c r="C4" t="s">
        <v>64</v>
      </c>
      <c r="D4" t="s">
        <v>65</v>
      </c>
      <c r="E4" t="s">
        <v>66</v>
      </c>
      <c r="F4" t="s">
        <v>65</v>
      </c>
      <c r="H4" t="s">
        <v>67</v>
      </c>
      <c r="I4" t="s">
        <v>68</v>
      </c>
    </row>
    <row r="5" spans="1:9" x14ac:dyDescent="0.25">
      <c r="A5" t="s">
        <v>69</v>
      </c>
      <c r="B5" t="s">
        <v>70</v>
      </c>
      <c r="C5" t="s">
        <v>71</v>
      </c>
      <c r="E5" t="s">
        <v>65</v>
      </c>
      <c r="H5" t="s">
        <v>72</v>
      </c>
      <c r="I5" t="s">
        <v>73</v>
      </c>
    </row>
    <row r="6" spans="1:9" x14ac:dyDescent="0.25">
      <c r="A6" t="s">
        <v>74</v>
      </c>
      <c r="B6" t="s">
        <v>75</v>
      </c>
      <c r="C6" t="s">
        <v>76</v>
      </c>
      <c r="H6" t="s">
        <v>77</v>
      </c>
      <c r="I6" t="s">
        <v>78</v>
      </c>
    </row>
    <row r="7" spans="1:9" x14ac:dyDescent="0.25">
      <c r="B7" t="s">
        <v>79</v>
      </c>
      <c r="C7" t="s">
        <v>80</v>
      </c>
      <c r="H7" t="s">
        <v>81</v>
      </c>
      <c r="I7" t="s">
        <v>82</v>
      </c>
    </row>
    <row r="8" spans="1:9" x14ac:dyDescent="0.25">
      <c r="I8" t="s">
        <v>83</v>
      </c>
    </row>
    <row r="9" spans="1:9" x14ac:dyDescent="0.25">
      <c r="I9" t="s">
        <v>84</v>
      </c>
    </row>
    <row r="10" spans="1:9" x14ac:dyDescent="0.25">
      <c r="I10" t="s">
        <v>85</v>
      </c>
    </row>
    <row r="11" spans="1:9" x14ac:dyDescent="0.25">
      <c r="I11" t="s">
        <v>86</v>
      </c>
    </row>
    <row r="12" spans="1:9" x14ac:dyDescent="0.25">
      <c r="I12" t="s">
        <v>87</v>
      </c>
    </row>
    <row r="13" spans="1:9" x14ac:dyDescent="0.25">
      <c r="I13" t="s">
        <v>88</v>
      </c>
    </row>
    <row r="14" spans="1:9" x14ac:dyDescent="0.25">
      <c r="I14" t="s">
        <v>89</v>
      </c>
    </row>
    <row r="15" spans="1:9" x14ac:dyDescent="0.25">
      <c r="I15" t="s">
        <v>90</v>
      </c>
    </row>
    <row r="16" spans="1:9" x14ac:dyDescent="0.25">
      <c r="I16" t="s">
        <v>91</v>
      </c>
    </row>
    <row r="17" spans="9:9" x14ac:dyDescent="0.25">
      <c r="I17" t="s">
        <v>92</v>
      </c>
    </row>
    <row r="18" spans="9:9" x14ac:dyDescent="0.25">
      <c r="I18" t="s">
        <v>93</v>
      </c>
    </row>
    <row r="19" spans="9:9" x14ac:dyDescent="0.25">
      <c r="I19" t="s">
        <v>94</v>
      </c>
    </row>
    <row r="20" spans="9:9" x14ac:dyDescent="0.25">
      <c r="I20" t="s">
        <v>95</v>
      </c>
    </row>
    <row r="21" spans="9:9" x14ac:dyDescent="0.25">
      <c r="I21" t="s">
        <v>96</v>
      </c>
    </row>
    <row r="22" spans="9:9" x14ac:dyDescent="0.25">
      <c r="I22" t="s">
        <v>97</v>
      </c>
    </row>
    <row r="23" spans="9:9" x14ac:dyDescent="0.25">
      <c r="I23" t="s">
        <v>98</v>
      </c>
    </row>
    <row r="24" spans="9:9" x14ac:dyDescent="0.25">
      <c r="I24" t="s">
        <v>99</v>
      </c>
    </row>
    <row r="25" spans="9:9" x14ac:dyDescent="0.25">
      <c r="I25" t="s">
        <v>100</v>
      </c>
    </row>
    <row r="26" spans="9:9" x14ac:dyDescent="0.25">
      <c r="I26" t="s">
        <v>101</v>
      </c>
    </row>
    <row r="27" spans="9:9" x14ac:dyDescent="0.25">
      <c r="I27" t="s">
        <v>102</v>
      </c>
    </row>
    <row r="28" spans="9:9" x14ac:dyDescent="0.25">
      <c r="I28" t="s">
        <v>103</v>
      </c>
    </row>
    <row r="29" spans="9:9" x14ac:dyDescent="0.25">
      <c r="I29" t="s">
        <v>104</v>
      </c>
    </row>
    <row r="30" spans="9:9" x14ac:dyDescent="0.25">
      <c r="I30"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09"/>
  <sheetViews>
    <sheetView zoomScale="80" zoomScaleNormal="80" workbookViewId="0">
      <selection activeCell="C6" sqref="C6:H6"/>
    </sheetView>
  </sheetViews>
  <sheetFormatPr baseColWidth="10" defaultColWidth="11" defaultRowHeight="15.75" x14ac:dyDescent="0.25"/>
  <cols>
    <col min="1" max="1" width="11" style="7"/>
    <col min="2" max="2" width="34.375" customWidth="1"/>
    <col min="3" max="3" width="41.75" customWidth="1"/>
    <col min="4" max="4" width="31.5" customWidth="1"/>
    <col min="5" max="5" width="43.875" customWidth="1"/>
    <col min="6" max="6" width="28" customWidth="1"/>
    <col min="7" max="7" width="29.25" customWidth="1"/>
    <col min="8" max="8" width="36.375" customWidth="1"/>
    <col min="9" max="54" width="11" style="7"/>
  </cols>
  <sheetData>
    <row r="1" spans="2:8" ht="24" customHeight="1" x14ac:dyDescent="0.25">
      <c r="B1" s="23" t="s">
        <v>0</v>
      </c>
      <c r="C1" s="113" t="s">
        <v>42</v>
      </c>
      <c r="D1" s="114"/>
      <c r="E1" s="114"/>
      <c r="F1" s="114"/>
      <c r="G1" s="115"/>
      <c r="H1" s="116"/>
    </row>
    <row r="2" spans="2:8" ht="45.75" customHeight="1" x14ac:dyDescent="0.25">
      <c r="B2" s="23" t="s">
        <v>2</v>
      </c>
      <c r="C2" s="117" t="s">
        <v>3</v>
      </c>
      <c r="D2" s="118"/>
      <c r="E2" s="118"/>
      <c r="F2" s="118"/>
      <c r="G2" s="119"/>
      <c r="H2" s="116"/>
    </row>
    <row r="3" spans="2:8" ht="18.75" x14ac:dyDescent="0.25">
      <c r="B3" s="112" t="s">
        <v>34</v>
      </c>
      <c r="C3" s="112"/>
      <c r="D3" s="112"/>
      <c r="E3" s="112"/>
      <c r="F3" s="112"/>
      <c r="G3" s="112"/>
      <c r="H3" s="112"/>
    </row>
    <row r="4" spans="2:8" s="7" customFormat="1" ht="16.5" thickBot="1" x14ac:dyDescent="0.3"/>
    <row r="5" spans="2:8" ht="30.75" customHeight="1" x14ac:dyDescent="0.25">
      <c r="B5" s="100" t="s">
        <v>158</v>
      </c>
      <c r="C5" s="101"/>
      <c r="D5" s="101"/>
      <c r="E5" s="101"/>
      <c r="F5" s="101"/>
      <c r="G5" s="101"/>
      <c r="H5" s="101"/>
    </row>
    <row r="6" spans="2:8" ht="21.75" customHeight="1" thickBot="1" x14ac:dyDescent="0.3">
      <c r="B6" s="56" t="s">
        <v>106</v>
      </c>
      <c r="C6" s="54" t="s">
        <v>15</v>
      </c>
      <c r="D6" s="55" t="s">
        <v>16</v>
      </c>
      <c r="E6" s="52" t="s">
        <v>14</v>
      </c>
      <c r="F6" s="60" t="s">
        <v>107</v>
      </c>
      <c r="G6" s="53" t="s">
        <v>31</v>
      </c>
      <c r="H6" s="55" t="s">
        <v>32</v>
      </c>
    </row>
    <row r="7" spans="2:8" ht="59.25" customHeight="1" x14ac:dyDescent="0.25">
      <c r="B7" s="61"/>
      <c r="C7" s="61" t="s">
        <v>33</v>
      </c>
      <c r="D7" s="61"/>
      <c r="E7" s="61"/>
      <c r="F7" s="50" t="s">
        <v>33</v>
      </c>
      <c r="G7" s="50" t="s">
        <v>33</v>
      </c>
      <c r="H7" s="61"/>
    </row>
    <row r="8" spans="2:8" ht="57.75" customHeight="1" x14ac:dyDescent="0.25">
      <c r="B8" s="7"/>
      <c r="C8" s="7"/>
      <c r="D8" s="7"/>
      <c r="E8" s="7"/>
      <c r="F8" s="7"/>
      <c r="G8" s="7"/>
      <c r="H8" s="7"/>
    </row>
    <row r="9" spans="2:8" ht="66.75" customHeight="1" x14ac:dyDescent="0.25">
      <c r="B9" s="7"/>
      <c r="C9" s="7"/>
      <c r="D9" s="7"/>
      <c r="E9" s="7"/>
      <c r="F9" s="7"/>
      <c r="G9" s="7"/>
      <c r="H9" s="7"/>
    </row>
    <row r="10" spans="2:8" s="7" customFormat="1" x14ac:dyDescent="0.25"/>
    <row r="11" spans="2:8" s="7" customFormat="1" x14ac:dyDescent="0.25"/>
    <row r="12" spans="2:8" s="7" customFormat="1" x14ac:dyDescent="0.25"/>
    <row r="13" spans="2:8" s="7" customFormat="1" x14ac:dyDescent="0.25"/>
    <row r="14" spans="2:8" s="7" customFormat="1" x14ac:dyDescent="0.25"/>
    <row r="15" spans="2:8" s="7" customFormat="1" x14ac:dyDescent="0.25"/>
    <row r="16" spans="2:8" s="7" customFormat="1" x14ac:dyDescent="0.25"/>
    <row r="17" s="7" customFormat="1" x14ac:dyDescent="0.25"/>
    <row r="18" s="7" customFormat="1" x14ac:dyDescent="0.25"/>
    <row r="19" s="7" customFormat="1" x14ac:dyDescent="0.25"/>
    <row r="20" s="7" customFormat="1" x14ac:dyDescent="0.25"/>
    <row r="21" s="7" customFormat="1" x14ac:dyDescent="0.25"/>
    <row r="22" s="7" customFormat="1" x14ac:dyDescent="0.25"/>
    <row r="23" s="7" customFormat="1" x14ac:dyDescent="0.25"/>
    <row r="24" s="7" customFormat="1" x14ac:dyDescent="0.25"/>
    <row r="25" s="7" customFormat="1" x14ac:dyDescent="0.25"/>
    <row r="26" s="7" customFormat="1" x14ac:dyDescent="0.25"/>
    <row r="27" s="7" customFormat="1" x14ac:dyDescent="0.25"/>
    <row r="28" s="7" customFormat="1" x14ac:dyDescent="0.25"/>
    <row r="29" s="7" customFormat="1" x14ac:dyDescent="0.25"/>
    <row r="30" s="7" customFormat="1" x14ac:dyDescent="0.25"/>
    <row r="31" s="7" customFormat="1" x14ac:dyDescent="0.25"/>
    <row r="32"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pans="2:8" s="7" customFormat="1" x14ac:dyDescent="0.25"/>
    <row r="306" spans="2:8" s="7" customFormat="1" x14ac:dyDescent="0.25"/>
    <row r="307" spans="2:8" s="7" customFormat="1" x14ac:dyDescent="0.25"/>
    <row r="308" spans="2:8" s="7" customFormat="1" x14ac:dyDescent="0.25">
      <c r="B308"/>
      <c r="C308"/>
      <c r="D308"/>
      <c r="E308"/>
      <c r="F308"/>
      <c r="G308"/>
      <c r="H308"/>
    </row>
    <row r="309" spans="2:8" s="7" customFormat="1" x14ac:dyDescent="0.25">
      <c r="B309"/>
      <c r="C309"/>
      <c r="D309"/>
      <c r="E309"/>
      <c r="F309"/>
      <c r="G309"/>
      <c r="H309"/>
    </row>
  </sheetData>
  <mergeCells count="5">
    <mergeCell ref="C1:G1"/>
    <mergeCell ref="H1:H2"/>
    <mergeCell ref="C2:G2"/>
    <mergeCell ref="B3:H3"/>
    <mergeCell ref="B5:H5"/>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xx_Listas!$H$2:$H$7</xm:f>
          </x14:formula1>
          <xm:sqref>G7</xm:sqref>
        </x14:dataValidation>
        <x14:dataValidation type="list" allowBlank="1" showInputMessage="1" showErrorMessage="1">
          <x14:formula1>
            <xm:f>xx_Listas!$D$2:$D$4</xm:f>
          </x14:formula1>
          <xm:sqref>F7</xm:sqref>
        </x14:dataValidation>
        <x14:dataValidation type="list" allowBlank="1" showInputMessage="1" showErrorMessage="1">
          <x14:formula1>
            <xm:f>xx_Listas!$I$2:$I$30</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zoomScale="80" zoomScaleNormal="80" workbookViewId="0">
      <selection activeCell="D6" sqref="D6"/>
    </sheetView>
  </sheetViews>
  <sheetFormatPr baseColWidth="10" defaultColWidth="10.875" defaultRowHeight="15.75" x14ac:dyDescent="0.25"/>
  <cols>
    <col min="1" max="1" width="3.375" style="7" customWidth="1"/>
    <col min="2" max="2" width="13.625" style="7" customWidth="1"/>
    <col min="3" max="3" width="29" style="7" customWidth="1"/>
    <col min="4" max="4" width="71.375" style="7" customWidth="1"/>
    <col min="5" max="5" width="2.875" style="7" customWidth="1"/>
    <col min="6" max="16384" width="10.875" style="7"/>
  </cols>
  <sheetData>
    <row r="1" spans="2:4" s="8" customFormat="1" ht="8.1" customHeight="1" x14ac:dyDescent="0.25"/>
    <row r="2" spans="2:4" ht="38.25" customHeight="1" x14ac:dyDescent="0.25">
      <c r="B2" s="123" t="s">
        <v>108</v>
      </c>
      <c r="C2" s="124"/>
      <c r="D2" s="125"/>
    </row>
    <row r="3" spans="2:4" ht="8.1" customHeight="1" x14ac:dyDescent="0.25"/>
    <row r="4" spans="2:4" ht="38.25" customHeight="1" x14ac:dyDescent="0.25">
      <c r="B4" s="126" t="s">
        <v>109</v>
      </c>
      <c r="C4" s="127"/>
      <c r="D4" s="128"/>
    </row>
    <row r="5" spans="2:4" ht="9.9499999999999993" customHeight="1" x14ac:dyDescent="0.25"/>
    <row r="6" spans="2:4" ht="64.5" customHeight="1" x14ac:dyDescent="0.25">
      <c r="B6" s="121" t="s">
        <v>110</v>
      </c>
      <c r="C6" s="122"/>
      <c r="D6" s="10" t="s">
        <v>111</v>
      </c>
    </row>
    <row r="7" spans="2:4" ht="6.95" customHeight="1" x14ac:dyDescent="0.25">
      <c r="B7" s="9"/>
      <c r="C7" s="9"/>
      <c r="D7" s="9"/>
    </row>
    <row r="8" spans="2:4" ht="35.1" customHeight="1" x14ac:dyDescent="0.25">
      <c r="B8" s="120" t="s">
        <v>112</v>
      </c>
      <c r="C8" s="120"/>
      <c r="D8" s="120"/>
    </row>
    <row r="9" spans="2:4" ht="9" customHeight="1" x14ac:dyDescent="0.25"/>
    <row r="10" spans="2:4" ht="63.95" customHeight="1" x14ac:dyDescent="0.25">
      <c r="B10" s="10">
        <v>1</v>
      </c>
      <c r="C10" s="10" t="str">
        <f>VLOOKUP(D6,xx_ListasInstructivo!A1:I8,2,0)</f>
        <v>Feature dataset</v>
      </c>
      <c r="D10" s="20" t="str">
        <f>VLOOKUP(D6,xx_ListasInstructivo!A1:Q8,10,0)</f>
        <v>Escriba el nombre del  dataset en el que reposa el  feature class en la GDB corporativa (en caso que sea procedente).</v>
      </c>
    </row>
    <row r="11" spans="2:4" ht="63.95" customHeight="1" x14ac:dyDescent="0.25">
      <c r="B11" s="10">
        <v>2</v>
      </c>
      <c r="C11" s="10" t="str">
        <f>VLOOKUP(D6,xx_ListasInstructivo!A1:I8,3,0)</f>
        <v>Nombre del feature class</v>
      </c>
      <c r="D11" s="20" t="str">
        <f>VLOOKUP(D6,xx_ListasInstructivo!A1:Q8,11,0)</f>
        <v xml:space="preserve">Escriba el nombre del feature class objeto a diligenciar. </v>
      </c>
    </row>
    <row r="12" spans="2:4" ht="63.95" customHeight="1" x14ac:dyDescent="0.25">
      <c r="B12" s="10">
        <v>3</v>
      </c>
      <c r="C12" s="10" t="str">
        <f>VLOOKUP(D6,xx_ListasInstructivo!A1:I8,4,0)</f>
        <v>Alias FC</v>
      </c>
      <c r="D12" s="20" t="str">
        <f>VLOOKUP(D6,xx_ListasInstructivo!A1:Q8,12,0)</f>
        <v>Escriba el nombre del alias al que hace referencia el Feature Class, en caso que este haya sido generado.</v>
      </c>
    </row>
    <row r="13" spans="2:4" ht="63.95" customHeight="1" x14ac:dyDescent="0.25">
      <c r="B13" s="10">
        <v>4</v>
      </c>
      <c r="C13" s="10" t="str">
        <f>VLOOKUP(D6,xx_ListasInstructivo!A1:I8,5,0)</f>
        <v>Geometría / Tipo Dato</v>
      </c>
      <c r="D13" s="20" t="str">
        <f>VLOOKUP(D6,xx_ListasInstructivo!A1:Q8,13,0)</f>
        <v>Seleccione, mediante desplegable, cual es el tipo del dato o su geometría</v>
      </c>
    </row>
    <row r="14" spans="2:4" ht="63.95" customHeight="1" x14ac:dyDescent="0.25">
      <c r="B14" s="10">
        <v>5</v>
      </c>
      <c r="C14" s="10" t="str">
        <f>VLOOKUP(D6,xx_ListasInstructivo!A1:I8,6,0)</f>
        <v>Cantidad de elementos</v>
      </c>
      <c r="D14" s="20" t="str">
        <f>VLOOKUP(D6,xx_ListasInstructivo!A1:Q8,14,0)</f>
        <v>Escriba el número de registros  que posee el elemento.</v>
      </c>
    </row>
    <row r="15" spans="2:4" ht="63.95" customHeight="1" x14ac:dyDescent="0.25">
      <c r="B15" s="10">
        <v>6</v>
      </c>
      <c r="C15" s="10" t="str">
        <f>VLOOKUP(D6,xx_ListasInstructivo!A1:I8,7,0)</f>
        <v>Descripción</v>
      </c>
      <c r="D15" s="20" t="str">
        <f>VLOOKUP(D6,xx_ListasInstructivo!A1:Q8,15,0)</f>
        <v>Describa  cual es la información que contiente el  feature class.</v>
      </c>
    </row>
    <row r="16" spans="2:4" ht="63.95" customHeight="1" x14ac:dyDescent="0.25">
      <c r="B16" s="10">
        <v>7</v>
      </c>
      <c r="C16" s="10" t="str">
        <f>VLOOKUP(D6,xx_ListasInstructivo!A1:I8,8,0)</f>
        <v>Dependencia</v>
      </c>
      <c r="D16" s="20" t="str">
        <f>VLOOKUP(D6,xx_ListasInstructivo!A1:Q8,16,0)</f>
        <v>Seleccione, mediante desplegable, el nombre de la dependencia responsable del feature class</v>
      </c>
    </row>
    <row r="17" spans="2:4" ht="63.95" customHeight="1" x14ac:dyDescent="0.25">
      <c r="B17" s="10">
        <v>8</v>
      </c>
      <c r="C17" s="10" t="str">
        <f>VLOOKUP(D6,xx_ListasInstructivo!A1:I8,9,0)</f>
        <v>Correo de contacto</v>
      </c>
      <c r="D17" s="20" t="str">
        <f>VLOOKUP(D6,xx_ListasInstructivo!A1:Q8,17,0)</f>
        <v>Escriba el correo electrónico del líder (proyecto o programa) responsable de producir el feature class.</v>
      </c>
    </row>
  </sheetData>
  <mergeCells count="4">
    <mergeCell ref="B8:D8"/>
    <mergeCell ref="B6:C6"/>
    <mergeCell ref="B2:D2"/>
    <mergeCell ref="B4:D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xx_ListasInstructivo!$A$15:$A$21</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zoomScale="90" zoomScaleNormal="90" workbookViewId="0">
      <selection activeCell="A2" sqref="A2"/>
    </sheetView>
  </sheetViews>
  <sheetFormatPr baseColWidth="10" defaultColWidth="11" defaultRowHeight="15.75" x14ac:dyDescent="0.25"/>
  <cols>
    <col min="1" max="1" width="28.5" customWidth="1"/>
    <col min="2" max="11" width="27.875" customWidth="1"/>
    <col min="12" max="12" width="46.5" customWidth="1"/>
    <col min="13" max="14" width="27.875" customWidth="1"/>
    <col min="15" max="15" width="29.5" customWidth="1"/>
    <col min="16" max="17" width="27.875" customWidth="1"/>
  </cols>
  <sheetData>
    <row r="1" spans="1:17" x14ac:dyDescent="0.25">
      <c r="A1">
        <v>1</v>
      </c>
      <c r="B1">
        <v>2</v>
      </c>
      <c r="C1">
        <v>3</v>
      </c>
      <c r="D1">
        <v>4</v>
      </c>
      <c r="E1">
        <v>5</v>
      </c>
      <c r="F1">
        <v>6</v>
      </c>
      <c r="G1">
        <v>7</v>
      </c>
      <c r="H1">
        <v>8</v>
      </c>
      <c r="I1">
        <v>9</v>
      </c>
      <c r="J1">
        <v>10</v>
      </c>
      <c r="K1">
        <v>11</v>
      </c>
      <c r="L1">
        <v>12</v>
      </c>
      <c r="M1">
        <v>13</v>
      </c>
      <c r="N1">
        <v>14</v>
      </c>
      <c r="O1">
        <v>15</v>
      </c>
      <c r="P1">
        <v>16</v>
      </c>
      <c r="Q1">
        <v>17</v>
      </c>
    </row>
    <row r="2" spans="1:17" ht="63.95" customHeight="1" x14ac:dyDescent="0.25">
      <c r="A2" s="3" t="s">
        <v>111</v>
      </c>
      <c r="B2" s="4" t="s">
        <v>9</v>
      </c>
      <c r="C2" s="4" t="s">
        <v>10</v>
      </c>
      <c r="D2" s="4" t="s">
        <v>11</v>
      </c>
      <c r="E2" s="4" t="s">
        <v>12</v>
      </c>
      <c r="F2" s="4" t="s">
        <v>13</v>
      </c>
      <c r="G2" s="4" t="s">
        <v>14</v>
      </c>
      <c r="H2" s="4" t="s">
        <v>53</v>
      </c>
      <c r="I2" s="4" t="s">
        <v>16</v>
      </c>
      <c r="J2" s="21" t="s">
        <v>113</v>
      </c>
      <c r="K2" s="21" t="s">
        <v>167</v>
      </c>
      <c r="L2" s="21" t="s">
        <v>114</v>
      </c>
      <c r="M2" s="21" t="s">
        <v>115</v>
      </c>
      <c r="N2" s="21" t="s">
        <v>116</v>
      </c>
      <c r="O2" s="21" t="s">
        <v>117</v>
      </c>
      <c r="P2" s="21" t="s">
        <v>118</v>
      </c>
      <c r="Q2" s="21" t="s">
        <v>119</v>
      </c>
    </row>
    <row r="3" spans="1:17" ht="63.95" customHeight="1" x14ac:dyDescent="0.25">
      <c r="A3" s="3" t="s">
        <v>120</v>
      </c>
      <c r="B3" s="4" t="s">
        <v>17</v>
      </c>
      <c r="C3" s="4" t="s">
        <v>18</v>
      </c>
      <c r="D3" s="4" t="s">
        <v>19</v>
      </c>
      <c r="E3" s="4" t="s">
        <v>20</v>
      </c>
      <c r="F3" s="6" t="s">
        <v>21</v>
      </c>
      <c r="G3" s="4" t="s">
        <v>121</v>
      </c>
      <c r="H3" s="4" t="s">
        <v>121</v>
      </c>
      <c r="I3" s="4" t="s">
        <v>121</v>
      </c>
      <c r="J3" s="21" t="s">
        <v>122</v>
      </c>
      <c r="K3" s="21" t="s">
        <v>123</v>
      </c>
      <c r="L3" s="21" t="s">
        <v>124</v>
      </c>
      <c r="M3" s="21" t="s">
        <v>125</v>
      </c>
      <c r="N3" s="21" t="s">
        <v>126</v>
      </c>
      <c r="O3" s="21" t="s">
        <v>121</v>
      </c>
      <c r="P3" s="5" t="s">
        <v>121</v>
      </c>
      <c r="Q3" s="5" t="s">
        <v>121</v>
      </c>
    </row>
    <row r="4" spans="1:17" ht="63.95" customHeight="1" x14ac:dyDescent="0.25">
      <c r="A4" s="3" t="s">
        <v>127</v>
      </c>
      <c r="B4" s="4" t="s">
        <v>22</v>
      </c>
      <c r="C4" s="4" t="s">
        <v>23</v>
      </c>
      <c r="D4" s="4" t="s">
        <v>24</v>
      </c>
      <c r="E4" s="4" t="s">
        <v>25</v>
      </c>
      <c r="F4" s="4" t="s">
        <v>26</v>
      </c>
      <c r="G4" s="4" t="s">
        <v>27</v>
      </c>
      <c r="H4" s="4" t="s">
        <v>28</v>
      </c>
      <c r="I4" s="4" t="s">
        <v>121</v>
      </c>
      <c r="J4" s="21" t="s">
        <v>128</v>
      </c>
      <c r="K4" s="21" t="s">
        <v>129</v>
      </c>
      <c r="L4" s="21" t="s">
        <v>130</v>
      </c>
      <c r="M4" s="21" t="s">
        <v>131</v>
      </c>
      <c r="N4" s="21" t="s">
        <v>132</v>
      </c>
      <c r="O4" s="21" t="s">
        <v>133</v>
      </c>
      <c r="P4" s="21" t="s">
        <v>134</v>
      </c>
      <c r="Q4" s="21" t="s">
        <v>121</v>
      </c>
    </row>
    <row r="5" spans="1:17" ht="63.95" customHeight="1" x14ac:dyDescent="0.25">
      <c r="A5" s="3" t="s">
        <v>135</v>
      </c>
      <c r="B5" s="4" t="s">
        <v>136</v>
      </c>
      <c r="C5" s="4" t="s">
        <v>30</v>
      </c>
      <c r="D5" s="4" t="s">
        <v>31</v>
      </c>
      <c r="E5" s="4" t="s">
        <v>32</v>
      </c>
      <c r="F5" s="4" t="s">
        <v>121</v>
      </c>
      <c r="G5" s="4" t="s">
        <v>121</v>
      </c>
      <c r="H5" s="4" t="s">
        <v>121</v>
      </c>
      <c r="I5" s="4" t="s">
        <v>121</v>
      </c>
      <c r="J5" s="21" t="s">
        <v>137</v>
      </c>
      <c r="K5" s="21" t="s">
        <v>138</v>
      </c>
      <c r="L5" s="21" t="s">
        <v>139</v>
      </c>
      <c r="M5" s="21" t="s">
        <v>140</v>
      </c>
      <c r="N5" s="21" t="s">
        <v>121</v>
      </c>
      <c r="O5" s="21" t="s">
        <v>121</v>
      </c>
      <c r="P5" s="21" t="s">
        <v>121</v>
      </c>
      <c r="Q5" s="21" t="s">
        <v>121</v>
      </c>
    </row>
    <row r="6" spans="1:17" ht="63.95" customHeight="1" x14ac:dyDescent="0.25">
      <c r="A6" s="3" t="s">
        <v>141</v>
      </c>
      <c r="B6" s="4" t="s">
        <v>36</v>
      </c>
      <c r="C6" s="4" t="s">
        <v>37</v>
      </c>
      <c r="D6" s="4" t="s">
        <v>38</v>
      </c>
      <c r="E6" s="4" t="s">
        <v>14</v>
      </c>
      <c r="F6" s="4" t="s">
        <v>39</v>
      </c>
      <c r="G6" s="4" t="s">
        <v>40</v>
      </c>
      <c r="H6" s="4" t="s">
        <v>142</v>
      </c>
      <c r="I6" s="4" t="s">
        <v>121</v>
      </c>
      <c r="J6" s="21" t="s">
        <v>143</v>
      </c>
      <c r="K6" s="21" t="s">
        <v>144</v>
      </c>
      <c r="L6" s="21" t="s">
        <v>145</v>
      </c>
      <c r="M6" s="21" t="s">
        <v>146</v>
      </c>
      <c r="N6" s="21" t="s">
        <v>147</v>
      </c>
      <c r="O6" s="21" t="s">
        <v>148</v>
      </c>
      <c r="P6" s="21" t="s">
        <v>149</v>
      </c>
      <c r="Q6" s="21" t="s">
        <v>121</v>
      </c>
    </row>
    <row r="7" spans="1:17" ht="63.95" customHeight="1" x14ac:dyDescent="0.25">
      <c r="A7" s="3" t="s">
        <v>150</v>
      </c>
      <c r="B7" s="4" t="s">
        <v>44</v>
      </c>
      <c r="C7" s="4" t="s">
        <v>37</v>
      </c>
      <c r="D7" s="4" t="s">
        <v>38</v>
      </c>
      <c r="E7" s="4" t="s">
        <v>14</v>
      </c>
      <c r="F7" s="4" t="s">
        <v>39</v>
      </c>
      <c r="G7" s="4" t="s">
        <v>40</v>
      </c>
      <c r="H7" s="4" t="s">
        <v>142</v>
      </c>
      <c r="I7" s="4" t="s">
        <v>121</v>
      </c>
      <c r="J7" s="21" t="s">
        <v>151</v>
      </c>
      <c r="K7" s="21" t="s">
        <v>144</v>
      </c>
      <c r="L7" s="21" t="s">
        <v>152</v>
      </c>
      <c r="M7" s="21" t="s">
        <v>153</v>
      </c>
      <c r="N7" s="21" t="s">
        <v>154</v>
      </c>
      <c r="O7" s="21" t="s">
        <v>155</v>
      </c>
      <c r="P7" s="21" t="s">
        <v>156</v>
      </c>
      <c r="Q7" s="21" t="s">
        <v>121</v>
      </c>
    </row>
    <row r="8" spans="1:17" ht="157.5" x14ac:dyDescent="0.25">
      <c r="A8" s="3" t="s">
        <v>159</v>
      </c>
      <c r="B8" s="4" t="s">
        <v>106</v>
      </c>
      <c r="C8" s="4" t="s">
        <v>15</v>
      </c>
      <c r="D8" s="4" t="s">
        <v>16</v>
      </c>
      <c r="E8" s="4" t="s">
        <v>14</v>
      </c>
      <c r="F8" s="4" t="s">
        <v>107</v>
      </c>
      <c r="G8" s="4" t="s">
        <v>31</v>
      </c>
      <c r="H8" s="4" t="s">
        <v>32</v>
      </c>
      <c r="I8" s="4" t="s">
        <v>121</v>
      </c>
      <c r="J8" s="21" t="s">
        <v>160</v>
      </c>
      <c r="K8" s="21" t="s">
        <v>161</v>
      </c>
      <c r="L8" s="21" t="s">
        <v>162</v>
      </c>
      <c r="M8" s="21" t="s">
        <v>163</v>
      </c>
      <c r="N8" s="21" t="s">
        <v>164</v>
      </c>
      <c r="O8" s="21" t="s">
        <v>165</v>
      </c>
      <c r="P8" s="21" t="s">
        <v>166</v>
      </c>
      <c r="Q8" s="21" t="s">
        <v>121</v>
      </c>
    </row>
    <row r="14" spans="1:17" x14ac:dyDescent="0.25">
      <c r="A14" s="2" t="s">
        <v>157</v>
      </c>
    </row>
    <row r="15" spans="1:17" x14ac:dyDescent="0.25">
      <c r="A15" t="s">
        <v>111</v>
      </c>
    </row>
    <row r="16" spans="1:17" x14ac:dyDescent="0.25">
      <c r="A16" t="s">
        <v>120</v>
      </c>
    </row>
    <row r="17" spans="1:1" x14ac:dyDescent="0.25">
      <c r="A17" t="s">
        <v>127</v>
      </c>
    </row>
    <row r="18" spans="1:1" x14ac:dyDescent="0.25">
      <c r="A18" t="s">
        <v>135</v>
      </c>
    </row>
    <row r="19" spans="1:1" x14ac:dyDescent="0.25">
      <c r="A19" t="s">
        <v>141</v>
      </c>
    </row>
    <row r="20" spans="1:1" x14ac:dyDescent="0.25">
      <c r="A20" t="s">
        <v>150</v>
      </c>
    </row>
    <row r="21" spans="1:1" x14ac:dyDescent="0.25">
      <c r="A21" t="s">
        <v>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 defaultRowHeight="15.7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6CB9D106C7D341BEC8535B8131CA6B" ma:contentTypeVersion="10" ma:contentTypeDescription="Crear nuevo documento." ma:contentTypeScope="" ma:versionID="f41bee42decae819c6370679fa11acc8">
  <xsd:schema xmlns:xsd="http://www.w3.org/2001/XMLSchema" xmlns:xs="http://www.w3.org/2001/XMLSchema" xmlns:p="http://schemas.microsoft.com/office/2006/metadata/properties" xmlns:ns2="796ed091-6227-45da-a056-db63388ed980" xmlns:ns3="87d958e2-2a57-41b1-84ad-c9443abcff11" targetNamespace="http://schemas.microsoft.com/office/2006/metadata/properties" ma:root="true" ma:fieldsID="83acdab02839d6663b69a7e48e0b1a5d" ns2:_="" ns3:_="">
    <xsd:import namespace="796ed091-6227-45da-a056-db63388ed980"/>
    <xsd:import namespace="87d958e2-2a57-41b1-84ad-c9443abcff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6ed091-6227-45da-a056-db63388ed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d958e2-2a57-41b1-84ad-c9443abcff1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BA42F0-5D3F-4BBA-B86E-126DF6911E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6ed091-6227-45da-a056-db63388ed980"/>
    <ds:schemaRef ds:uri="87d958e2-2a57-41b1-84ad-c9443abcff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067586-57A2-41AC-A325-BEC189FB0658}">
  <ds:schemaRefs>
    <ds:schemaRef ds:uri="http://schemas.microsoft.com/sharepoint/v3/contenttype/forms"/>
  </ds:schemaRefs>
</ds:datastoreItem>
</file>

<file path=customXml/itemProps3.xml><?xml version="1.0" encoding="utf-8"?>
<ds:datastoreItem xmlns:ds="http://schemas.openxmlformats.org/officeDocument/2006/customXml" ds:itemID="{E7B6A0C5-9041-4D31-951F-7D5C8E734842}">
  <ds:schemaRefs>
    <ds:schemaRef ds:uri="http://purl.org/dc/elements/1.1/"/>
    <ds:schemaRef ds:uri="http://purl.org/dc/terms/"/>
    <ds:schemaRef ds:uri="87d958e2-2a57-41b1-84ad-c9443abcff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796ed091-6227-45da-a056-db63388ed98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DiccionarioDatos</vt:lpstr>
      <vt:lpstr>Dominios</vt:lpstr>
      <vt:lpstr>Subtipos</vt:lpstr>
      <vt:lpstr>xx_Listas</vt:lpstr>
      <vt:lpstr>Raster</vt:lpstr>
      <vt:lpstr>Instructivo</vt:lpstr>
      <vt:lpstr>xx_ListasInstructivo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jordi guerrero martinez</dc:creator>
  <cp:keywords/>
  <dc:description/>
  <cp:lastModifiedBy>Federico  Hernadez Hincapie</cp:lastModifiedBy>
  <cp:revision/>
  <dcterms:created xsi:type="dcterms:W3CDTF">2021-04-08T23:01:38Z</dcterms:created>
  <dcterms:modified xsi:type="dcterms:W3CDTF">2025-06-26T20:18:53Z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0x010100EA6CB9D106C7D341BEC8535B8131CA6B</vt:lpwstr>
  </property>
  <property fmtid="{D5CDD505-2E9C-101B-9397-08002B2CF9AE}" pid="3" name="ESRI_WORKBOOK_ID">
    <vt:lpwstr>5e857cbb3f8740b9b590c990b38da758</vt:lpwstr>
  </property>
</Properties>
</file>