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ellingovco-my.sharepoint.com/personal/1128281790_medellin_gov_co/Documents/05_Shapes/ViasExentasPyP/Vias Exentas Pico Y Placa/"/>
    </mc:Choice>
  </mc:AlternateContent>
  <xr:revisionPtr revIDLastSave="1" documentId="13_ncr:1_{147BD9B7-A9E6-4759-9559-3E174F9A886E}" xr6:coauthVersionLast="47" xr6:coauthVersionMax="47" xr10:uidLastSave="{CC62F720-BC00-4DC6-B2D0-6AD2968C87B3}"/>
  <bookViews>
    <workbookView xWindow="5370" yWindow="3510" windowWidth="21600" windowHeight="11295" tabRatio="401" xr2:uid="{00000000-000D-0000-FFFF-FFFF00000000}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<sst xmlns="http://schemas.openxmlformats.org/spreadsheetml/2006/main" count="322" uniqueCount="177">
  <si>
    <t>Cód. FO-GINF-041</t>
  </si>
  <si>
    <t>Formato</t>
  </si>
  <si>
    <t>Versión. 1</t>
  </si>
  <si>
    <t>FO- GINF Diccionario de datos geográfico</t>
  </si>
  <si>
    <t>DEPARTAMENTO ADMINISTRATIVO DE PLANEACIÓN - SUBDIRECCIÓN DE PROSPECTIVA, INFORMACIÓN Y EVALUACIÓN ESTRATÉGICA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</si>
  <si>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</si>
  <si>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</si>
  <si>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</si>
  <si>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</si>
  <si>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</si>
  <si>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</si>
  <si>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</si>
  <si>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</si>
  <si>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</si>
  <si>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</si>
  <si>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</si>
  <si>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</si>
  <si>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</si>
  <si>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</si>
  <si>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</si>
  <si>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</si>
  <si>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</si>
  <si>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</si>
  <si>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</si>
  <si>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</si>
  <si>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</si>
  <si>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</si>
  <si>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</si>
  <si>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</si>
  <si>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</si>
  <si>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</si>
  <si>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</si>
  <si>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</si>
  <si>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</si>
  <si>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DEPARTAMENTO ADMINISTRATIVO DE PLANEACIÓN - SUBDIRECCIÓN DE INFORMACIÓN Y EVALUACIÓN ESTRATÉGICA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</si>
  <si>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</si>
  <si>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</si>
  <si>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</si>
  <si>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</si>
  <si>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</si>
  <si>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</si>
  <si>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</si>
  <si>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</si>
  <si>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</si>
  <si>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</si>
  <si>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</si>
  <si>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</si>
  <si>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</si>
  <si>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</si>
  <si>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</si>
  <si>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</si>
  <si>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</si>
  <si>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</si>
  <si>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</si>
  <si>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</si>
  <si>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</si>
  <si>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</si>
  <si>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</si>
  <si>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</si>
  <si>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</si>
  <si>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</si>
  <si>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</si>
  <si>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</si>
  <si>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</si>
  <si>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</si>
  <si>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</si>
  <si>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</si>
  <si>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</si>
  <si>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</si>
  <si>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</si>
  <si>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</si>
  <si>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</si>
  <si>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</si>
  <si>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</si>
  <si>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</si>
  <si>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</si>
  <si>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</si>
  <si>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</si>
  <si>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</si>
  <si>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</si>
  <si>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</si>
  <si>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</si>
  <si>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</si>
  <si>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</si>
  <si>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</si>
  <si>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</si>
  <si>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</si>
  <si>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</si>
  <si>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</si>
  <si>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</si>
  <si>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</si>
  <si>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</si>
  <si>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</si>
  <si>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</si>
  <si>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</si>
  <si>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</si>
  <si>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</si>
  <si>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</si>
  <si>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</si>
  <si>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</si>
  <si>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</si>
  <si>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</si>
  <si>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</si>
  <si>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</si>
  <si>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</si>
  <si>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</si>
  <si>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Nombre imagen</t>
  </si>
  <si>
    <t>Imagen publicable</t>
  </si>
  <si>
    <t>DEPARTAMENTO ADMINISTRATIVO DE PLANEACIÓN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</si>
  <si>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</si>
  <si>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</si>
  <si>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</si>
  <si>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</si>
  <si>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</si>
  <si>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</si>
  <si>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</si>
  <si>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</si>
  <si>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</si>
  <si>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</si>
  <si>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</si>
  <si>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</si>
  <si>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</si>
  <si>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</si>
  <si>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</si>
  <si>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</si>
  <si>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</si>
  <si>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</si>
  <si>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</si>
  <si>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</si>
  <si>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</si>
  <si>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</si>
  <si>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</si>
  <si>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</si>
  <si>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</si>
  <si>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</si>
  <si>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</si>
  <si>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</si>
  <si>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</si>
  <si>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</si>
  <si>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</si>
  <si>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</si>
  <si>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</si>
  <si>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</si>
  <si>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</si>
  <si>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</si>
  <si>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</si>
  <si>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</si>
  <si>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</si>
  <si>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</si>
  <si>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</si>
  <si>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</si>
  <si>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</si>
  <si>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</si>
  <si>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</si>
  <si>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</si>
  <si>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</si>
  <si>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</si>
  <si>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Secciones</t>
  </si>
  <si>
    <t>SECCIÓN 7: RÁSTER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</si>
  <si>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</si>
  <si>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</si>
  <si>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</si>
  <si>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</si>
  <si>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</si>
  <si>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</si>
  <si>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</si>
  <si>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</si>
  <si>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 xml:space="preserve">Escriba el nombre del feature class objeto a diligenciar. </t>
  </si>
  <si>
    <t>Versión. 2</t>
  </si>
  <si>
    <t>MAGNA_Colombia_Origen_Nacional</t>
  </si>
  <si>
    <t xml:space="preserve">sara.henao@medellin.gov.co
</t>
  </si>
  <si>
    <t>pico_y_placa</t>
  </si>
  <si>
    <t>via</t>
  </si>
  <si>
    <t>vias_exentas_pico_y_placa</t>
  </si>
  <si>
    <t>Vías exentas de Pico y placa</t>
  </si>
  <si>
    <t>Presenta las vías exentas de la medida de pico y placa en el municipio de Medellín.  El "pico y placa" es una medida de restricción a la circulación vehicular, aplicable los días hábiles de la semana entre 5:00am y 8:00pm en el municipio de Medellín.
Los ejes viales exentos comprenden los corredores viales que conectan con otras subregiones como el Sistema Vial del Río (Autopista Sur, Avenida Regional y Avenida Regional Occidental-Paralela), Avenida Las Palmas, Corredor de La Iguaná; Conexión a los Túneles Aburrá-Oriente y de Occidente y para garantizar la accesibilidad a las terminales de transporte norte y sur y al aeropuerto Olaya Herrera.
Actualizado según el Decreto 0141 de 2026 (01/30/2026), aplica para el semestre I-2026.</t>
  </si>
  <si>
    <t>Identificación (Nomenclatura vial) de la vía exenta de la medida de pico y placa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</si>
</sst>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3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0" fillId="6" borderId="17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6" borderId="17" xfId="0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justify" vertical="center"/>
    </xf>
    <xf numFmtId="0" fontId="0" fillId="6" borderId="20" xfId="0" applyFill="1" applyBorder="1" applyAlignment="1">
      <alignment vertical="center"/>
    </xf>
    <xf numFmtId="0" fontId="7" fillId="6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0" fillId="6" borderId="12" xfId="0" applyFill="1" applyBorder="1"/>
    <xf numFmtId="0" fontId="0" fillId="6" borderId="21" xfId="0" applyFill="1" applyBorder="1"/>
    <xf numFmtId="0" fontId="0" fillId="0" borderId="0" xfId="0" applyAlignment="1">
      <alignment horizontal="center" vertical="center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6" borderId="0" xfId="0" applyFont="1" applyFill="1" applyAlignment="1">
      <alignment vertical="top"/>
    </xf>
    <xf numFmtId="0" fontId="11" fillId="6" borderId="3" xfId="0" applyFont="1" applyFill="1" applyBorder="1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1" fillId="6" borderId="12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0" fillId="7" borderId="19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16" fillId="7" borderId="1" xfId="0" applyFont="1" applyFill="1" applyBorder="1" applyAlignment="1">
      <alignment vertical="center"/>
    </xf>
    <xf numFmtId="0" fontId="14" fillId="7" borderId="5" xfId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164" fontId="0" fillId="7" borderId="1" xfId="0" applyNumberFormat="1" applyFill="1" applyBorder="1" applyAlignment="1">
      <alignment horizontal="center" vertical="center"/>
    </xf>
    <xf numFmtId="0" fontId="16" fillId="7" borderId="5" xfId="0" applyFon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3" fontId="0" fillId="7" borderId="5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left" vertical="center"/>
    </xf>
    <xf numFmtId="1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1" fillId="6" borderId="13" xfId="0" applyFont="1" applyFill="1" applyBorder="1" applyAlignment="1">
      <alignment horizontal="center" vertical="top"/>
    </xf>
    <xf numFmtId="0" fontId="11" fillId="6" borderId="0" xfId="0" applyFont="1" applyFill="1" applyAlignment="1">
      <alignment horizontal="center" vertical="top"/>
    </xf>
    <xf numFmtId="0" fontId="11" fillId="6" borderId="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1" fillId="6" borderId="15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 xr:uid="{00E92E60-6A20-4CFB-8B94-0E8D8B02125E}"/>
    <cellStyle name="Normal" xfId="0" builtinId="0"/>
  </cellStyles>
  <dxfs count="57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z val="1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444499</xdr:colOff>
      <xdr:row>1</xdr:row>
      <xdr:rowOff>18939</xdr:rowOff>
    </xdr:from>
    <xdr:to>
      <xdr:col>24</xdr:col>
      <xdr:colOff>1756832</xdr:colOff>
      <xdr:row>2</xdr:row>
      <xdr:rowOff>375464</xdr:rowOff>
    </xdr:to>
    <xdr:pic>
      <xdr:nvPicPr>
        <xdr:cNvPr id="1038" name="Imagen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49332" y="262356"/>
          <a:ext cx="1312333" cy="73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1</xdr:row>
      <xdr:rowOff>44337</xdr:rowOff>
    </xdr:from>
    <xdr:to>
      <xdr:col>7</xdr:col>
      <xdr:colOff>1905230</xdr:colOff>
      <xdr:row>2</xdr:row>
      <xdr:rowOff>372596</xdr:rowOff>
    </xdr:to>
    <xdr:pic>
      <xdr:nvPicPr>
        <xdr:cNvPr id="2058" name="Imagen 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3781" y="294368"/>
          <a:ext cx="1190855" cy="709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</xdr:row>
      <xdr:rowOff>8618</xdr:rowOff>
    </xdr:from>
    <xdr:to>
      <xdr:col>7</xdr:col>
      <xdr:colOff>1836208</xdr:colOff>
      <xdr:row>2</xdr:row>
      <xdr:rowOff>365143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13281" y="258649"/>
          <a:ext cx="1312333" cy="73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82438</xdr:rowOff>
    </xdr:from>
    <xdr:to>
      <xdr:col>7</xdr:col>
      <xdr:colOff>1320800</xdr:colOff>
      <xdr:row>2</xdr:row>
      <xdr:rowOff>336661</xdr:rowOff>
    </xdr:to>
    <xdr:pic>
      <xdr:nvPicPr>
        <xdr:cNvPr id="3080" name="Imagen 1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79906" y="332469"/>
          <a:ext cx="1130300" cy="635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202406</xdr:colOff>
      <xdr:row>1</xdr:row>
      <xdr:rowOff>11000</xdr:rowOff>
    </xdr:from>
    <xdr:to>
      <xdr:col>7</xdr:col>
      <xdr:colOff>1514739</xdr:colOff>
      <xdr:row>2</xdr:row>
      <xdr:rowOff>367525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91812" y="261031"/>
          <a:ext cx="1312333" cy="73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853514</xdr:colOff>
      <xdr:row>0</xdr:row>
      <xdr:rowOff>43088</xdr:rowOff>
    </xdr:from>
    <xdr:to>
      <xdr:col>7</xdr:col>
      <xdr:colOff>2211417</xdr:colOff>
      <xdr:row>1</xdr:row>
      <xdr:rowOff>496660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593702" y="43088"/>
          <a:ext cx="1357903" cy="76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684223</xdr:colOff>
      <xdr:row>0</xdr:row>
      <xdr:rowOff>0</xdr:rowOff>
    </xdr:from>
    <xdr:to>
      <xdr:col>7</xdr:col>
      <xdr:colOff>2273147</xdr:colOff>
      <xdr:row>1</xdr:row>
      <xdr:rowOff>571499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424411" y="0"/>
          <a:ext cx="1588924" cy="88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iccionario" displayName="Diccionario" ref="B7:Y8" totalsRowShown="0" headerRowBorderDxfId="56" tableBorderDxfId="55">
  <autoFilter ref="B7:Y8" xr:uid="{00000000-0009-0000-0100-000003000000}"/>
  <tableColumns count="24">
    <tableColumn id="1" xr3:uid="{00000000-0010-0000-0000-000001000000}" name="Feature dataset" dataDxfId="54"/>
    <tableColumn id="2" xr3:uid="{00000000-0010-0000-0000-000002000000}" name="Nombre del feature class" dataDxfId="53"/>
    <tableColumn id="3" xr3:uid="{00000000-0010-0000-0000-000003000000}" name="Alias FC" dataDxfId="52"/>
    <tableColumn id="4" xr3:uid="{00000000-0010-0000-0000-000004000000}" name="Geometría / Tipo Dato" dataDxfId="51"/>
    <tableColumn id="5" xr3:uid="{00000000-0010-0000-0000-000005000000}" name="Cantidad de elementos" dataDxfId="50"/>
    <tableColumn id="6" xr3:uid="{00000000-0010-0000-0000-000006000000}" name="Descripción" dataDxfId="49"/>
    <tableColumn id="7" xr3:uid="{00000000-0010-0000-0000-000007000000}" name="Dependencia  " dataDxfId="48"/>
    <tableColumn id="8" xr3:uid="{00000000-0010-0000-0000-000008000000}" name="Correo de contacto" dataDxfId="47" dataCellStyle="Hipervínculo"/>
    <tableColumn id="9" xr3:uid="{00000000-0010-0000-0000-000009000000}" name="Sistema de coordenadas" dataDxfId="46"/>
    <tableColumn id="10" xr3:uid="{00000000-0010-0000-0000-00000A000000}" name="Fecha de elaboración" dataDxfId="45"/>
    <tableColumn id="11" xr3:uid="{00000000-0010-0000-0000-00000B000000}" name="Topología" dataDxfId="44"/>
    <tableColumn id="12" xr3:uid="{00000000-0010-0000-0000-00000C000000}" name="Reglas topológicas" dataDxfId="43"/>
    <tableColumn id="13" xr3:uid="{00000000-0010-0000-0000-00000D000000}" name="Excepciones" dataDxfId="42"/>
    <tableColumn id="14" xr3:uid="{00000000-0010-0000-0000-00000E000000}" name="Nombre del campo" dataDxfId="41"/>
    <tableColumn id="15" xr3:uid="{00000000-0010-0000-0000-00000F000000}" name="Tipo de dato" dataDxfId="40"/>
    <tableColumn id="16" xr3:uid="{00000000-0010-0000-0000-000010000000}" name="Longitud dato" dataDxfId="39"/>
    <tableColumn id="17" xr3:uid="{00000000-0010-0000-0000-000011000000}" name="Alias Campo" dataDxfId="38"/>
    <tableColumn id="18" xr3:uid="{00000000-0010-0000-0000-000012000000}" name="Descripción del campo" dataDxfId="37"/>
    <tableColumn id="19" xr3:uid="{00000000-0010-0000-0000-000013000000}" name="Acepta nulos" dataDxfId="36"/>
    <tableColumn id="20" xr3:uid="{00000000-0010-0000-0000-000014000000}" name="Subtipo/Dominio" dataDxfId="35"/>
    <tableColumn id="21" xr3:uid="{00000000-0010-0000-0000-000015000000}" name="Feature Class_x000a_publicable" dataDxfId="34"/>
    <tableColumn id="22" xr3:uid="{00000000-0010-0000-0000-000016000000}" name="Campo publicable" dataDxfId="33"/>
    <tableColumn id="23" xr3:uid="{00000000-0010-0000-0000-000017000000}" name="Clasificación" dataDxfId="32"/>
    <tableColumn id="24" xr3:uid="{00000000-0010-0000-0000-000018000000}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ominios" displayName="Dominios" ref="B7:H8" insertRow="1" totalsRowShown="0" headerRowDxfId="30" headerRowBorderDxfId="29" tableBorderDxfId="28">
  <autoFilter ref="B7:H8" xr:uid="{00000000-0009-0000-0100-000001000000}"/>
  <tableColumns count="7">
    <tableColumn id="1" xr3:uid="{00000000-0010-0000-0100-000001000000}" name="Nombre dominio" dataDxfId="27"/>
    <tableColumn id="2" xr3:uid="{00000000-0010-0000-0100-000002000000}" name="Tipo dato" dataDxfId="26"/>
    <tableColumn id="3" xr3:uid="{00000000-0010-0000-0100-000003000000}" name="Valor por defecto" dataDxfId="25"/>
    <tableColumn id="4" xr3:uid="{00000000-0010-0000-0100-000004000000}" name="Descripción" dataDxfId="24"/>
    <tableColumn id="5" xr3:uid="{00000000-0010-0000-0100-000005000000}" name="Código" dataDxfId="23"/>
    <tableColumn id="6" xr3:uid="{00000000-0010-0000-0100-000006000000}" name="Nombre" dataDxfId="22"/>
    <tableColumn id="7" xr3:uid="{00000000-0010-0000-0100-000007000000}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btipos" displayName="Subtipos" ref="B7:H29" totalsRowShown="0" headerRowDxfId="20" headerRowBorderDxfId="19" tableBorderDxfId="18" totalsRowBorderDxfId="17">
  <autoFilter ref="B7:H29" xr:uid="{00000000-0009-0000-0100-000002000000}"/>
  <tableColumns count="7">
    <tableColumn id="1" xr3:uid="{00000000-0010-0000-0200-000001000000}" name="Nombre de subtipo"/>
    <tableColumn id="2" xr3:uid="{00000000-0010-0000-0200-000002000000}" name="Tipo dato" dataDxfId="16"/>
    <tableColumn id="3" xr3:uid="{00000000-0010-0000-0200-000003000000}" name="Valor por defecto" dataDxfId="15"/>
    <tableColumn id="4" xr3:uid="{00000000-0010-0000-0200-000004000000}" name="Descripción" dataDxfId="14"/>
    <tableColumn id="5" xr3:uid="{00000000-0010-0000-0200-000005000000}" name="Código" dataDxfId="13"/>
    <tableColumn id="6" xr3:uid="{00000000-0010-0000-0200-000006000000}" name="Nombre" dataDxfId="12"/>
    <tableColumn id="7" xr3:uid="{00000000-0010-0000-0200-000007000000}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B6:H7" totalsRowShown="0" headerRowDxfId="10" dataDxfId="8" headerRowBorderDxfId="9" tableBorderDxfId="7">
  <autoFilter ref="B6:H7" xr:uid="{00000000-0009-0000-0100-000004000000}"/>
  <tableColumns count="7">
    <tableColumn id="1" xr3:uid="{00000000-0010-0000-0300-000001000000}" name="Nombre imagen" dataDxfId="6"/>
    <tableColumn id="2" xr3:uid="{00000000-0010-0000-0300-000002000000}" name="Dependencia  " dataDxfId="5"/>
    <tableColumn id="3" xr3:uid="{00000000-0010-0000-0300-000003000000}" name="Correo de contacto" dataDxfId="4"/>
    <tableColumn id="4" xr3:uid="{00000000-0010-0000-0300-000004000000}" name="Descripción" dataDxfId="3"/>
    <tableColumn id="5" xr3:uid="{00000000-0010-0000-0300-000005000000}" name="Imagen publicable" dataDxfId="2"/>
    <tableColumn id="6" xr3:uid="{00000000-0010-0000-0300-000006000000}" name="Clasificación" dataDxfId="1"/>
    <tableColumn id="7" xr3:uid="{00000000-0010-0000-0300-000007000000}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8"/>
  <sheetViews>
    <sheetView tabSelected="1" zoomScale="90" zoomScaleNormal="90" workbookViewId="0">
      <pane xSplit="4" topLeftCell="J1" activePane="topRight" state="frozen"/>
      <selection pane="topRight" activeCell="J8" sqref="J8"/>
    </sheetView>
  </sheetViews>
  <sheetFormatPr baseColWidth="10" defaultColWidth="10.875" defaultRowHeight="15.75" x14ac:dyDescent="0.25"/>
  <cols>
    <col min="1" max="1" width="3.375" style="7" customWidth="1"/>
    <col min="2" max="2" width="20.875" style="7" customWidth="1"/>
    <col min="3" max="3" width="34.125" style="7" customWidth="1"/>
    <col min="4" max="4" width="21.5" style="51" customWidth="1"/>
    <col min="5" max="5" width="23.125" style="9" customWidth="1"/>
    <col min="6" max="6" width="23.875" style="9" customWidth="1"/>
    <col min="7" max="7" width="32.375" style="7" customWidth="1"/>
    <col min="8" max="8" width="36.5" style="7" customWidth="1"/>
    <col min="9" max="9" width="32.375" style="7" customWidth="1"/>
    <col min="10" max="10" width="25.5" style="7" customWidth="1"/>
    <col min="11" max="11" width="22.5" style="9" customWidth="1"/>
    <col min="12" max="12" width="12.125" style="9" customWidth="1"/>
    <col min="13" max="13" width="22.625" style="7" customWidth="1"/>
    <col min="14" max="14" width="18.875" style="7" customWidth="1"/>
    <col min="15" max="15" width="29.5" style="7" customWidth="1"/>
    <col min="16" max="16" width="22.875" style="7" bestFit="1" customWidth="1"/>
    <col min="17" max="17" width="15.5" style="7" customWidth="1"/>
    <col min="18" max="18" width="29.625" style="7" customWidth="1"/>
    <col min="19" max="19" width="34.125" style="7" bestFit="1" customWidth="1"/>
    <col min="20" max="20" width="15" style="7" customWidth="1"/>
    <col min="21" max="21" width="23.375" style="7" bestFit="1" customWidth="1"/>
    <col min="22" max="22" width="15.875" style="51" bestFit="1" customWidth="1"/>
    <col min="23" max="23" width="19.375" style="51" customWidth="1"/>
    <col min="24" max="24" width="27.875" style="51" customWidth="1"/>
    <col min="25" max="25" width="28.125" style="24" customWidth="1"/>
    <col min="26" max="16384" width="10.875" style="7"/>
  </cols>
  <sheetData>
    <row r="1" spans="2:25" ht="20.100000000000001" customHeight="1" x14ac:dyDescent="0.25">
      <c r="B1" s="2"/>
      <c r="C1" s="2"/>
      <c r="D1" s="50"/>
      <c r="E1" s="19"/>
      <c r="F1" s="19"/>
      <c r="G1" s="2"/>
      <c r="H1" s="2"/>
      <c r="I1" s="2"/>
      <c r="J1" s="2"/>
      <c r="K1" s="19"/>
      <c r="L1" s="19"/>
      <c r="M1" s="2"/>
      <c r="N1" s="2"/>
      <c r="O1" s="2"/>
      <c r="P1" s="2"/>
      <c r="Q1" s="2"/>
      <c r="R1" s="2"/>
      <c r="S1" s="2"/>
      <c r="T1" s="2"/>
      <c r="U1" s="2"/>
      <c r="V1" s="50"/>
      <c r="W1" s="50"/>
      <c r="X1" s="50"/>
      <c r="Y1" s="49"/>
    </row>
    <row r="2" spans="2:25" ht="30" customHeight="1" x14ac:dyDescent="0.25">
      <c r="B2" s="88" t="s">
        <v>0</v>
      </c>
      <c r="C2" s="89"/>
      <c r="D2" s="93" t="s">
        <v>1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  <c r="Y2" s="90"/>
    </row>
    <row r="3" spans="2:25" ht="30" customHeight="1" x14ac:dyDescent="0.25">
      <c r="B3" s="88" t="s">
        <v>168</v>
      </c>
      <c r="C3" s="89"/>
      <c r="D3" s="93" t="s">
        <v>3</v>
      </c>
      <c r="E3" s="94"/>
      <c r="F3" s="94"/>
      <c r="G3" s="94"/>
      <c r="H3" s="94"/>
      <c r="I3" s="94"/>
      <c r="J3" s="9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91"/>
    </row>
    <row r="4" spans="2:25" ht="20.100000000000001" customHeight="1" x14ac:dyDescent="0.3">
      <c r="B4" s="92" t="s">
        <v>4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2:25" ht="9" customHeight="1" thickBot="1" x14ac:dyDescent="0.3"/>
    <row r="6" spans="2:25" ht="29.1" customHeight="1" x14ac:dyDescent="0.25">
      <c r="B6" s="82" t="s">
        <v>5</v>
      </c>
      <c r="C6" s="83"/>
      <c r="D6" s="83"/>
      <c r="E6" s="83"/>
      <c r="F6" s="83"/>
      <c r="G6" s="83"/>
      <c r="H6" s="83"/>
      <c r="I6" s="84"/>
      <c r="J6" s="82" t="s">
        <v>6</v>
      </c>
      <c r="K6" s="83"/>
      <c r="L6" s="83"/>
      <c r="M6" s="83"/>
      <c r="N6" s="84"/>
      <c r="O6" s="82" t="s">
        <v>7</v>
      </c>
      <c r="P6" s="83"/>
      <c r="Q6" s="83"/>
      <c r="R6" s="83"/>
      <c r="S6" s="83"/>
      <c r="T6" s="83"/>
      <c r="U6" s="84"/>
      <c r="V6" s="85" t="s">
        <v>8</v>
      </c>
      <c r="W6" s="86"/>
      <c r="X6" s="86"/>
      <c r="Y6" s="87"/>
    </row>
    <row r="7" spans="2:25" ht="38.1" customHeight="1" thickBot="1" x14ac:dyDescent="0.3">
      <c r="B7" s="43" t="s">
        <v>9</v>
      </c>
      <c r="C7" s="44" t="s">
        <v>10</v>
      </c>
      <c r="D7" s="45" t="s">
        <v>11</v>
      </c>
      <c r="E7" s="45" t="s">
        <v>12</v>
      </c>
      <c r="F7" s="45" t="s">
        <v>13</v>
      </c>
      <c r="G7" s="44" t="s">
        <v>14</v>
      </c>
      <c r="H7" s="46" t="s">
        <v>15</v>
      </c>
      <c r="I7" s="47" t="s">
        <v>16</v>
      </c>
      <c r="J7" s="48" t="s">
        <v>17</v>
      </c>
      <c r="K7" s="45" t="s">
        <v>18</v>
      </c>
      <c r="L7" s="45" t="s">
        <v>19</v>
      </c>
      <c r="M7" s="44" t="s">
        <v>20</v>
      </c>
      <c r="N7" s="44" t="s">
        <v>21</v>
      </c>
      <c r="O7" s="48" t="s">
        <v>22</v>
      </c>
      <c r="P7" s="44" t="s">
        <v>23</v>
      </c>
      <c r="Q7" s="44" t="s">
        <v>24</v>
      </c>
      <c r="R7" s="44" t="s">
        <v>25</v>
      </c>
      <c r="S7" s="44" t="s">
        <v>26</v>
      </c>
      <c r="T7" s="44" t="s">
        <v>27</v>
      </c>
      <c r="U7" s="47" t="s">
        <v>28</v>
      </c>
      <c r="V7" s="52" t="s">
        <v>29</v>
      </c>
      <c r="W7" s="52" t="s">
        <v>30</v>
      </c>
      <c r="X7" s="45" t="s">
        <v>31</v>
      </c>
      <c r="Y7" s="46" t="s">
        <v>32</v>
      </c>
    </row>
    <row r="8" spans="2:25" ht="393.75" x14ac:dyDescent="0.25">
      <c r="B8" s="68" t="s">
        <v>171</v>
      </c>
      <c r="C8" s="71" t="s">
        <v>173</v>
      </c>
      <c r="D8" s="78" t="s">
        <v>174</v>
      </c>
      <c r="E8" s="72" t="s">
        <v>62</v>
      </c>
      <c r="F8" s="73">
        <v>34</v>
      </c>
      <c r="G8" s="68" t="s">
        <v>175</v>
      </c>
      <c r="H8" s="71" t="s">
        <v>96</v>
      </c>
      <c r="I8" s="67" t="s">
        <v>170</v>
      </c>
      <c r="J8" s="68" t="s">
        <v>169</v>
      </c>
      <c r="K8" s="69">
        <v>45962</v>
      </c>
      <c r="L8" s="72" t="s">
        <v>65</v>
      </c>
      <c r="M8" s="66" t="s">
        <v>121</v>
      </c>
      <c r="N8" s="70" t="s">
        <v>121</v>
      </c>
      <c r="O8" s="74" t="s">
        <v>172</v>
      </c>
      <c r="P8" s="64" t="s">
        <v>56</v>
      </c>
      <c r="Q8" s="75">
        <v>50</v>
      </c>
      <c r="R8" s="64" t="s">
        <v>172</v>
      </c>
      <c r="S8" s="76" t="s">
        <v>176</v>
      </c>
      <c r="T8" s="64" t="s">
        <v>57</v>
      </c>
      <c r="U8" s="77" t="s">
        <v>65</v>
      </c>
      <c r="V8" s="63" t="s">
        <v>57</v>
      </c>
      <c r="W8" s="64" t="s">
        <v>57</v>
      </c>
      <c r="X8" s="64" t="s">
        <v>72</v>
      </c>
      <c r="Y8" s="65"/>
    </row>
  </sheetData>
  <mergeCells count="10">
    <mergeCell ref="B6:I6"/>
    <mergeCell ref="V6:Y6"/>
    <mergeCell ref="O6:U6"/>
    <mergeCell ref="J6:N6"/>
    <mergeCell ref="B2:C2"/>
    <mergeCell ref="B3:C3"/>
    <mergeCell ref="Y2:Y3"/>
    <mergeCell ref="B4:Y4"/>
    <mergeCell ref="D2:X2"/>
    <mergeCell ref="D3:J3"/>
  </mergeCells>
  <phoneticPr fontId="15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xx_Listas!$A$2:$A$6</xm:f>
          </x14:formula1>
          <xm:sqref>E8</xm:sqref>
        </x14:dataValidation>
        <x14:dataValidation type="list" allowBlank="1" showInputMessage="1" showErrorMessage="1" xr:uid="{00000000-0002-0000-0000-000001000000}">
          <x14:formula1>
            <xm:f>xx_Listas!$F$2:$F$4</xm:f>
          </x14:formula1>
          <xm:sqref>L8</xm:sqref>
        </x14:dataValidation>
        <x14:dataValidation type="list" allowBlank="1" showInputMessage="1" showErrorMessage="1" xr:uid="{00000000-0002-0000-0000-000002000000}">
          <x14:formula1>
            <xm:f>xx_Listas!$B$2:$B$6</xm:f>
          </x14:formula1>
          <xm:sqref>J8</xm:sqref>
        </x14:dataValidation>
        <x14:dataValidation type="list" allowBlank="1" showInputMessage="1" showErrorMessage="1" xr:uid="{00000000-0002-0000-0000-000003000000}">
          <x14:formula1>
            <xm:f>xx_Listas!$I$2:$I$30</xm:f>
          </x14:formula1>
          <xm:sqref>H8</xm:sqref>
        </x14:dataValidation>
        <x14:dataValidation type="list" allowBlank="1" showInputMessage="1" showErrorMessage="1" xr:uid="{00000000-0002-0000-0000-000004000000}">
          <x14:formula1>
            <xm:f>xx_Listas!$D$2:$D$4</xm:f>
          </x14:formula1>
          <xm:sqref>T8 V8:W8</xm:sqref>
        </x14:dataValidation>
        <x14:dataValidation type="list" allowBlank="1" showInputMessage="1" showErrorMessage="1" xr:uid="{00000000-0002-0000-0000-000005000000}">
          <x14:formula1>
            <xm:f>xx_Listas!$H$2:$H$7</xm:f>
          </x14:formula1>
          <xm:sqref>X8</xm:sqref>
        </x14:dataValidation>
        <x14:dataValidation type="list" allowBlank="1" showInputMessage="1" showErrorMessage="1" xr:uid="{00000000-0002-0000-0000-000006000000}">
          <x14:formula1>
            <xm:f>xx_Listas!$C$2:$C$7</xm:f>
          </x14:formula1>
          <xm:sqref>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"/>
  <sheetViews>
    <sheetView zoomScale="80" zoomScaleNormal="80" workbookViewId="0">
      <selection activeCell="B4" sqref="B4:H4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3" style="7" bestFit="1" customWidth="1"/>
    <col min="4" max="4" width="17" style="7" customWidth="1"/>
    <col min="5" max="5" width="31.375" style="7" customWidth="1"/>
    <col min="6" max="6" width="12.5" style="7" customWidth="1"/>
    <col min="7" max="7" width="22.875" style="7" bestFit="1" customWidth="1"/>
    <col min="8" max="8" width="34.875" style="7" customWidth="1"/>
    <col min="9" max="16384" width="10.875" style="7"/>
  </cols>
  <sheetData>
    <row r="1" spans="2:8" ht="20.100000000000001" customHeight="1" x14ac:dyDescent="0.25">
      <c r="B1" s="2"/>
      <c r="C1" s="2"/>
      <c r="D1" s="2"/>
      <c r="E1" s="2"/>
      <c r="F1" s="2"/>
      <c r="G1" s="2"/>
      <c r="H1" s="2"/>
    </row>
    <row r="2" spans="2:8" ht="30" customHeight="1" x14ac:dyDescent="0.25">
      <c r="B2" s="20" t="s">
        <v>0</v>
      </c>
      <c r="C2" s="98" t="s">
        <v>1</v>
      </c>
      <c r="D2" s="99"/>
      <c r="E2" s="99"/>
      <c r="F2" s="99"/>
      <c r="G2" s="100"/>
      <c r="H2" s="21"/>
    </row>
    <row r="3" spans="2:8" ht="30" customHeight="1" x14ac:dyDescent="0.25">
      <c r="B3" s="20" t="s">
        <v>2</v>
      </c>
      <c r="C3" s="98" t="s">
        <v>3</v>
      </c>
      <c r="D3" s="99"/>
      <c r="E3" s="99"/>
      <c r="F3" s="99"/>
      <c r="G3" s="100"/>
      <c r="H3" s="22"/>
    </row>
    <row r="4" spans="2:8" ht="20.100000000000001" customHeight="1" x14ac:dyDescent="0.25">
      <c r="B4" s="97" t="s">
        <v>34</v>
      </c>
      <c r="C4" s="97"/>
      <c r="D4" s="97"/>
      <c r="E4" s="97"/>
      <c r="F4" s="97"/>
      <c r="G4" s="97"/>
      <c r="H4" s="97"/>
    </row>
    <row r="5" spans="2:8" ht="8.1" customHeight="1" x14ac:dyDescent="0.25"/>
    <row r="6" spans="2:8" ht="27" customHeight="1" x14ac:dyDescent="0.25">
      <c r="B6" s="96" t="s">
        <v>35</v>
      </c>
      <c r="C6" s="96"/>
      <c r="D6" s="96"/>
      <c r="E6" s="96"/>
      <c r="F6" s="96"/>
      <c r="G6" s="96"/>
      <c r="H6" s="96"/>
    </row>
    <row r="7" spans="2:8" x14ac:dyDescent="0.25">
      <c r="B7" s="31" t="s">
        <v>36</v>
      </c>
      <c r="C7" s="32" t="s">
        <v>37</v>
      </c>
      <c r="D7" s="33" t="s">
        <v>38</v>
      </c>
      <c r="E7" s="32" t="s">
        <v>14</v>
      </c>
      <c r="F7" s="32" t="s">
        <v>39</v>
      </c>
      <c r="G7" s="32" t="s">
        <v>40</v>
      </c>
      <c r="H7" s="34" t="s">
        <v>41</v>
      </c>
    </row>
    <row r="8" spans="2:8" x14ac:dyDescent="0.25">
      <c r="B8" s="79"/>
      <c r="C8" s="37"/>
      <c r="D8" s="80"/>
      <c r="E8" s="36"/>
      <c r="F8" s="15"/>
      <c r="G8" s="14"/>
      <c r="H8" s="81"/>
    </row>
  </sheetData>
  <mergeCells count="4">
    <mergeCell ref="B6:H6"/>
    <mergeCell ref="B4:H4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xx_Listas!$C$2:$C$5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2.5" style="7" customWidth="1"/>
    <col min="4" max="4" width="17" style="7" customWidth="1"/>
    <col min="5" max="5" width="27.125" style="7" customWidth="1"/>
    <col min="6" max="6" width="13.5" style="7" customWidth="1"/>
    <col min="7" max="7" width="26.5" style="7" customWidth="1"/>
    <col min="8" max="8" width="21.625" style="7" customWidth="1"/>
    <col min="9" max="9" width="10.875" style="8"/>
    <col min="10" max="16384" width="10.875" style="7"/>
  </cols>
  <sheetData>
    <row r="1" spans="2:9" ht="20.100000000000001" customHeight="1" x14ac:dyDescent="0.25">
      <c r="B1" s="2"/>
      <c r="C1" s="2"/>
      <c r="D1" s="2"/>
      <c r="E1" s="2"/>
      <c r="F1" s="2"/>
      <c r="G1" s="2"/>
      <c r="H1" s="2"/>
    </row>
    <row r="2" spans="2:9" ht="30" customHeight="1" x14ac:dyDescent="0.25">
      <c r="B2" s="20" t="s">
        <v>0</v>
      </c>
      <c r="C2" s="98" t="s">
        <v>42</v>
      </c>
      <c r="D2" s="99"/>
      <c r="E2" s="99"/>
      <c r="F2" s="99"/>
      <c r="G2" s="100"/>
      <c r="H2" s="101"/>
    </row>
    <row r="3" spans="2:9" ht="30" customHeight="1" x14ac:dyDescent="0.25">
      <c r="B3" s="20" t="s">
        <v>2</v>
      </c>
      <c r="C3" s="102" t="s">
        <v>3</v>
      </c>
      <c r="D3" s="103"/>
      <c r="E3" s="103"/>
      <c r="F3" s="103"/>
      <c r="G3" s="104"/>
      <c r="H3" s="101"/>
    </row>
    <row r="4" spans="2:9" ht="20.100000000000001" customHeight="1" x14ac:dyDescent="0.25">
      <c r="B4" s="97" t="s">
        <v>34</v>
      </c>
      <c r="C4" s="97"/>
      <c r="D4" s="97"/>
      <c r="E4" s="97"/>
      <c r="F4" s="97"/>
      <c r="G4" s="97"/>
      <c r="H4" s="97"/>
      <c r="I4" s="16"/>
    </row>
    <row r="5" spans="2:9" ht="8.1" customHeight="1" x14ac:dyDescent="0.25"/>
    <row r="6" spans="2:9" ht="21" customHeight="1" x14ac:dyDescent="0.25">
      <c r="B6" s="96" t="s">
        <v>43</v>
      </c>
      <c r="C6" s="96"/>
      <c r="D6" s="96"/>
      <c r="E6" s="96"/>
      <c r="F6" s="96"/>
      <c r="G6" s="96"/>
      <c r="H6" s="96"/>
    </row>
    <row r="7" spans="2:9" x14ac:dyDescent="0.25">
      <c r="B7" s="31" t="s">
        <v>44</v>
      </c>
      <c r="C7" s="32" t="s">
        <v>37</v>
      </c>
      <c r="D7" s="32" t="s">
        <v>38</v>
      </c>
      <c r="E7" s="32" t="s">
        <v>14</v>
      </c>
      <c r="F7" s="32" t="s">
        <v>39</v>
      </c>
      <c r="G7" s="32" t="s">
        <v>40</v>
      </c>
      <c r="H7" s="39" t="s">
        <v>41</v>
      </c>
    </row>
    <row r="8" spans="2:9" x14ac:dyDescent="0.25">
      <c r="B8" s="57"/>
      <c r="C8" s="11" t="s">
        <v>33</v>
      </c>
      <c r="D8" s="26"/>
      <c r="E8" s="58"/>
      <c r="F8" s="15"/>
      <c r="G8" s="14"/>
      <c r="H8" s="59"/>
    </row>
    <row r="9" spans="2:9" x14ac:dyDescent="0.25">
      <c r="B9" s="57"/>
      <c r="C9" s="11" t="s">
        <v>33</v>
      </c>
      <c r="D9" s="26"/>
      <c r="E9" s="58"/>
      <c r="F9" s="15"/>
      <c r="G9" s="14"/>
      <c r="H9" s="59"/>
    </row>
    <row r="10" spans="2:9" x14ac:dyDescent="0.25">
      <c r="B10" s="57"/>
      <c r="C10" s="11" t="s">
        <v>33</v>
      </c>
      <c r="D10" s="25"/>
      <c r="E10" s="60"/>
      <c r="F10" s="15"/>
      <c r="G10" s="14"/>
      <c r="H10" s="29"/>
    </row>
    <row r="11" spans="2:9" x14ac:dyDescent="0.25">
      <c r="B11" s="61"/>
      <c r="C11" s="11" t="s">
        <v>33</v>
      </c>
      <c r="D11" s="25"/>
      <c r="E11" s="56"/>
      <c r="F11" s="15"/>
      <c r="G11" s="14"/>
      <c r="H11" s="29"/>
    </row>
    <row r="12" spans="2:9" x14ac:dyDescent="0.25">
      <c r="B12" s="62"/>
      <c r="C12" s="11" t="s">
        <v>33</v>
      </c>
      <c r="D12" s="11"/>
      <c r="E12" s="12"/>
      <c r="F12" s="10"/>
      <c r="G12" s="11"/>
      <c r="H12" s="23"/>
    </row>
    <row r="13" spans="2:9" x14ac:dyDescent="0.25">
      <c r="B13" s="62"/>
      <c r="C13" s="11" t="s">
        <v>33</v>
      </c>
      <c r="D13" s="11"/>
      <c r="E13" s="12"/>
      <c r="F13" s="10"/>
      <c r="G13" s="11"/>
      <c r="H13" s="23"/>
    </row>
    <row r="14" spans="2:9" x14ac:dyDescent="0.25">
      <c r="B14" s="62"/>
      <c r="C14" s="11" t="s">
        <v>33</v>
      </c>
      <c r="D14" s="11"/>
      <c r="E14" s="12"/>
      <c r="F14" s="10"/>
      <c r="G14" s="11"/>
      <c r="H14" s="23"/>
    </row>
    <row r="15" spans="2:9" x14ac:dyDescent="0.25">
      <c r="B15" s="62"/>
      <c r="C15" s="11" t="s">
        <v>33</v>
      </c>
      <c r="D15" s="11"/>
      <c r="E15" s="12"/>
      <c r="F15" s="10"/>
      <c r="G15" s="11"/>
      <c r="H15" s="23"/>
    </row>
    <row r="16" spans="2:9" x14ac:dyDescent="0.25">
      <c r="B16" s="62"/>
      <c r="C16" s="11" t="s">
        <v>33</v>
      </c>
      <c r="D16" s="11"/>
      <c r="E16" s="12"/>
      <c r="F16" s="10"/>
      <c r="G16" s="11"/>
      <c r="H16" s="23"/>
    </row>
    <row r="17" spans="2:8" x14ac:dyDescent="0.25">
      <c r="B17" s="62"/>
      <c r="C17" s="11" t="s">
        <v>33</v>
      </c>
      <c r="D17" s="11"/>
      <c r="E17" s="12"/>
      <c r="F17" s="10"/>
      <c r="G17" s="11"/>
      <c r="H17" s="23"/>
    </row>
    <row r="18" spans="2:8" x14ac:dyDescent="0.25">
      <c r="B18" s="62"/>
      <c r="C18" s="11" t="s">
        <v>33</v>
      </c>
      <c r="D18" s="11"/>
      <c r="E18" s="12"/>
      <c r="F18" s="10"/>
      <c r="G18" s="11"/>
      <c r="H18" s="23"/>
    </row>
    <row r="19" spans="2:8" x14ac:dyDescent="0.25">
      <c r="B19" s="62"/>
      <c r="C19" s="11" t="s">
        <v>33</v>
      </c>
      <c r="D19" s="11"/>
      <c r="E19" s="12"/>
      <c r="F19" s="10"/>
      <c r="G19" s="11"/>
      <c r="H19" s="23"/>
    </row>
    <row r="20" spans="2:8" x14ac:dyDescent="0.25">
      <c r="B20" s="62"/>
      <c r="C20" s="11" t="s">
        <v>33</v>
      </c>
      <c r="D20" s="11"/>
      <c r="E20" s="12"/>
      <c r="F20" s="10"/>
      <c r="G20" s="11"/>
      <c r="H20" s="23"/>
    </row>
    <row r="21" spans="2:8" x14ac:dyDescent="0.25">
      <c r="B21" s="62"/>
      <c r="C21" s="11" t="s">
        <v>33</v>
      </c>
      <c r="D21" s="11"/>
      <c r="E21" s="12"/>
      <c r="F21" s="10"/>
      <c r="G21" s="11"/>
      <c r="H21" s="23"/>
    </row>
    <row r="22" spans="2:8" x14ac:dyDescent="0.25">
      <c r="B22" s="62"/>
      <c r="C22" s="11" t="s">
        <v>33</v>
      </c>
      <c r="D22" s="11"/>
      <c r="E22" s="12"/>
      <c r="F22" s="10"/>
      <c r="G22" s="11"/>
      <c r="H22" s="23"/>
    </row>
    <row r="23" spans="2:8" x14ac:dyDescent="0.25">
      <c r="B23" s="62"/>
      <c r="C23" s="11" t="s">
        <v>33</v>
      </c>
      <c r="D23" s="11"/>
      <c r="E23" s="12"/>
      <c r="F23" s="10"/>
      <c r="G23" s="11"/>
      <c r="H23" s="23"/>
    </row>
    <row r="24" spans="2:8" x14ac:dyDescent="0.25">
      <c r="B24" s="62"/>
      <c r="C24" s="11" t="s">
        <v>33</v>
      </c>
      <c r="D24" s="11"/>
      <c r="E24" s="12"/>
      <c r="F24" s="10"/>
      <c r="G24" s="11"/>
      <c r="H24" s="23"/>
    </row>
    <row r="25" spans="2:8" x14ac:dyDescent="0.25">
      <c r="B25" s="62"/>
      <c r="C25" s="11" t="s">
        <v>33</v>
      </c>
      <c r="D25" s="11"/>
      <c r="E25" s="12"/>
      <c r="F25" s="10"/>
      <c r="G25" s="11"/>
      <c r="H25" s="23"/>
    </row>
    <row r="26" spans="2:8" x14ac:dyDescent="0.25">
      <c r="B26" s="38"/>
      <c r="C26" s="11" t="s">
        <v>33</v>
      </c>
      <c r="D26" s="11"/>
      <c r="E26" s="12"/>
      <c r="F26" s="10"/>
      <c r="G26" s="11"/>
      <c r="H26" s="23"/>
    </row>
    <row r="27" spans="2:8" x14ac:dyDescent="0.25">
      <c r="B27" s="38"/>
      <c r="C27" s="11" t="s">
        <v>33</v>
      </c>
      <c r="D27" s="11"/>
      <c r="E27" s="12"/>
      <c r="F27" s="10"/>
      <c r="G27" s="11"/>
      <c r="H27" s="23"/>
    </row>
    <row r="28" spans="2:8" x14ac:dyDescent="0.25">
      <c r="B28" s="28"/>
      <c r="C28" s="11" t="s">
        <v>33</v>
      </c>
      <c r="D28" s="11"/>
      <c r="E28" s="11"/>
      <c r="F28" s="13"/>
      <c r="G28" s="13"/>
      <c r="H28" s="30"/>
    </row>
    <row r="29" spans="2:8" x14ac:dyDescent="0.25">
      <c r="B29" s="35"/>
      <c r="C29" s="27" t="s">
        <v>33</v>
      </c>
      <c r="D29" s="27"/>
      <c r="E29" s="27"/>
      <c r="F29" s="40"/>
      <c r="G29" s="40"/>
      <c r="H29" s="41"/>
    </row>
  </sheetData>
  <mergeCells count="5">
    <mergeCell ref="B6:H6"/>
    <mergeCell ref="B4:H4"/>
    <mergeCell ref="H2:H3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xx_Listas!$C$2:$C$5</xm:f>
          </x14:formula1>
          <xm:sqref>C8:C29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C2" sqref="C2:C7"/>
    </sheetView>
  </sheetViews>
  <sheetFormatPr baseColWidth="10" defaultColWidth="11" defaultRowHeight="15.75" x14ac:dyDescent="0.25"/>
  <cols>
    <col min="2" max="2" width="30.375" bestFit="1" customWidth="1"/>
    <col min="3" max="3" width="27.625" customWidth="1"/>
    <col min="5" max="5" width="18" customWidth="1"/>
    <col min="6" max="6" width="12.625" customWidth="1"/>
    <col min="7" max="7" width="18.875" bestFit="1" customWidth="1"/>
    <col min="8" max="8" width="22" customWidth="1"/>
    <col min="9" max="9" width="58.875" bestFit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25">
      <c r="A2" t="s">
        <v>33</v>
      </c>
      <c r="B2" t="s">
        <v>33</v>
      </c>
      <c r="C2" t="s">
        <v>33</v>
      </c>
      <c r="D2" t="s">
        <v>33</v>
      </c>
      <c r="E2" t="s">
        <v>33</v>
      </c>
      <c r="F2" t="s">
        <v>33</v>
      </c>
      <c r="G2" t="s">
        <v>33</v>
      </c>
      <c r="H2" t="s">
        <v>33</v>
      </c>
      <c r="I2" t="s">
        <v>33</v>
      </c>
    </row>
    <row r="3" spans="1:9" x14ac:dyDescent="0.2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25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25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25">
      <c r="B7" t="s">
        <v>79</v>
      </c>
      <c r="C7" t="s">
        <v>80</v>
      </c>
      <c r="H7" t="s">
        <v>81</v>
      </c>
      <c r="I7" t="s">
        <v>82</v>
      </c>
    </row>
    <row r="8" spans="1:9" x14ac:dyDescent="0.25">
      <c r="I8" t="s">
        <v>83</v>
      </c>
    </row>
    <row r="9" spans="1:9" x14ac:dyDescent="0.25">
      <c r="I9" t="s">
        <v>84</v>
      </c>
    </row>
    <row r="10" spans="1:9" x14ac:dyDescent="0.25">
      <c r="I10" t="s">
        <v>85</v>
      </c>
    </row>
    <row r="11" spans="1:9" x14ac:dyDescent="0.25">
      <c r="I11" t="s">
        <v>86</v>
      </c>
    </row>
    <row r="12" spans="1:9" x14ac:dyDescent="0.25">
      <c r="I12" t="s">
        <v>87</v>
      </c>
    </row>
    <row r="13" spans="1:9" x14ac:dyDescent="0.25">
      <c r="I13" t="s">
        <v>88</v>
      </c>
    </row>
    <row r="14" spans="1:9" x14ac:dyDescent="0.25">
      <c r="I14" t="s">
        <v>89</v>
      </c>
    </row>
    <row r="15" spans="1:9" x14ac:dyDescent="0.25">
      <c r="I15" t="s">
        <v>90</v>
      </c>
    </row>
    <row r="16" spans="1:9" x14ac:dyDescent="0.25">
      <c r="I16" t="s">
        <v>91</v>
      </c>
    </row>
    <row r="17" spans="9:9" x14ac:dyDescent="0.25">
      <c r="I17" t="s">
        <v>92</v>
      </c>
    </row>
    <row r="18" spans="9:9" x14ac:dyDescent="0.25">
      <c r="I18" t="s">
        <v>93</v>
      </c>
    </row>
    <row r="19" spans="9:9" x14ac:dyDescent="0.25">
      <c r="I19" t="s">
        <v>94</v>
      </c>
    </row>
    <row r="20" spans="9:9" x14ac:dyDescent="0.25">
      <c r="I20" t="s">
        <v>95</v>
      </c>
    </row>
    <row r="21" spans="9:9" x14ac:dyDescent="0.25">
      <c r="I21" t="s">
        <v>96</v>
      </c>
    </row>
    <row r="22" spans="9:9" x14ac:dyDescent="0.25">
      <c r="I22" t="s">
        <v>97</v>
      </c>
    </row>
    <row r="23" spans="9:9" x14ac:dyDescent="0.25">
      <c r="I23" t="s">
        <v>98</v>
      </c>
    </row>
    <row r="24" spans="9:9" x14ac:dyDescent="0.25">
      <c r="I24" t="s">
        <v>99</v>
      </c>
    </row>
    <row r="25" spans="9:9" x14ac:dyDescent="0.25">
      <c r="I25" t="s">
        <v>100</v>
      </c>
    </row>
    <row r="26" spans="9:9" x14ac:dyDescent="0.25">
      <c r="I26" t="s">
        <v>101</v>
      </c>
    </row>
    <row r="27" spans="9:9" x14ac:dyDescent="0.25">
      <c r="I27" t="s">
        <v>102</v>
      </c>
    </row>
    <row r="28" spans="9:9" x14ac:dyDescent="0.25">
      <c r="I28" t="s">
        <v>103</v>
      </c>
    </row>
    <row r="29" spans="9:9" x14ac:dyDescent="0.25">
      <c r="I29" t="s">
        <v>104</v>
      </c>
    </row>
    <row r="30" spans="9:9" x14ac:dyDescent="0.25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309"/>
  <sheetViews>
    <sheetView zoomScale="80" zoomScaleNormal="80" workbookViewId="0">
      <selection activeCell="C9" sqref="C9"/>
    </sheetView>
  </sheetViews>
  <sheetFormatPr baseColWidth="10" defaultColWidth="11" defaultRowHeight="15.75" x14ac:dyDescent="0.25"/>
  <cols>
    <col min="1" max="1" width="11" style="7"/>
    <col min="2" max="2" width="34.375" customWidth="1"/>
    <col min="3" max="3" width="41.75" customWidth="1"/>
    <col min="4" max="4" width="31.5" customWidth="1"/>
    <col min="5" max="5" width="43.875" customWidth="1"/>
    <col min="6" max="6" width="28" customWidth="1"/>
    <col min="7" max="7" width="29.25" customWidth="1"/>
    <col min="8" max="8" width="36.375" customWidth="1"/>
    <col min="9" max="54" width="11" style="7"/>
  </cols>
  <sheetData>
    <row r="1" spans="2:8" ht="24" customHeight="1" x14ac:dyDescent="0.25">
      <c r="B1" s="20" t="s">
        <v>0</v>
      </c>
      <c r="C1" s="98" t="s">
        <v>42</v>
      </c>
      <c r="D1" s="99"/>
      <c r="E1" s="99"/>
      <c r="F1" s="99"/>
      <c r="G1" s="100"/>
      <c r="H1" s="101"/>
    </row>
    <row r="2" spans="2:8" ht="45.75" customHeight="1" x14ac:dyDescent="0.25">
      <c r="B2" s="20" t="s">
        <v>2</v>
      </c>
      <c r="C2" s="102" t="s">
        <v>3</v>
      </c>
      <c r="D2" s="103"/>
      <c r="E2" s="103"/>
      <c r="F2" s="103"/>
      <c r="G2" s="104"/>
      <c r="H2" s="101"/>
    </row>
    <row r="3" spans="2:8" ht="18.75" x14ac:dyDescent="0.25">
      <c r="B3" s="97" t="s">
        <v>34</v>
      </c>
      <c r="C3" s="97"/>
      <c r="D3" s="97"/>
      <c r="E3" s="97"/>
      <c r="F3" s="97"/>
      <c r="G3" s="97"/>
      <c r="H3" s="97"/>
    </row>
    <row r="4" spans="2:8" s="7" customFormat="1" ht="16.5" thickBot="1" x14ac:dyDescent="0.3"/>
    <row r="5" spans="2:8" ht="30.75" customHeight="1" x14ac:dyDescent="0.25">
      <c r="B5" s="85" t="s">
        <v>158</v>
      </c>
      <c r="C5" s="86"/>
      <c r="D5" s="86"/>
      <c r="E5" s="86"/>
      <c r="F5" s="86"/>
      <c r="G5" s="86"/>
      <c r="H5" s="86"/>
    </row>
    <row r="6" spans="2:8" ht="21.75" customHeight="1" thickBot="1" x14ac:dyDescent="0.3">
      <c r="B6" s="48" t="s">
        <v>106</v>
      </c>
      <c r="C6" s="46" t="s">
        <v>15</v>
      </c>
      <c r="D6" s="47" t="s">
        <v>16</v>
      </c>
      <c r="E6" s="44" t="s">
        <v>14</v>
      </c>
      <c r="F6" s="52" t="s">
        <v>107</v>
      </c>
      <c r="G6" s="45" t="s">
        <v>31</v>
      </c>
      <c r="H6" s="47" t="s">
        <v>32</v>
      </c>
    </row>
    <row r="7" spans="2:8" ht="59.25" customHeight="1" x14ac:dyDescent="0.25">
      <c r="B7" s="53"/>
      <c r="C7" s="53" t="s">
        <v>33</v>
      </c>
      <c r="D7" s="53"/>
      <c r="E7" s="53"/>
      <c r="F7" s="42" t="s">
        <v>33</v>
      </c>
      <c r="G7" s="42" t="s">
        <v>33</v>
      </c>
      <c r="H7" s="53"/>
    </row>
    <row r="8" spans="2:8" ht="57.75" customHeight="1" x14ac:dyDescent="0.25">
      <c r="B8" s="7"/>
      <c r="C8" s="7"/>
      <c r="D8" s="7"/>
      <c r="E8" s="7"/>
      <c r="F8" s="7"/>
      <c r="G8" s="7"/>
      <c r="H8" s="7"/>
    </row>
    <row r="9" spans="2:8" ht="66.75" customHeight="1" x14ac:dyDescent="0.25">
      <c r="B9" s="7"/>
      <c r="C9" s="7"/>
      <c r="D9" s="7"/>
      <c r="E9" s="7"/>
      <c r="F9" s="7"/>
      <c r="G9" s="7"/>
      <c r="H9" s="7"/>
    </row>
    <row r="10" spans="2:8" s="7" customFormat="1" x14ac:dyDescent="0.25"/>
    <row r="11" spans="2:8" s="7" customFormat="1" x14ac:dyDescent="0.25"/>
    <row r="12" spans="2:8" s="7" customFormat="1" x14ac:dyDescent="0.25"/>
    <row r="13" spans="2:8" s="7" customFormat="1" x14ac:dyDescent="0.25"/>
    <row r="14" spans="2:8" s="7" customFormat="1" x14ac:dyDescent="0.25"/>
    <row r="15" spans="2:8" s="7" customFormat="1" x14ac:dyDescent="0.25"/>
    <row r="16" spans="2:8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pans="2:8" s="7" customFormat="1" x14ac:dyDescent="0.25"/>
    <row r="306" spans="2:8" s="7" customFormat="1" x14ac:dyDescent="0.25"/>
    <row r="307" spans="2:8" s="7" customFormat="1" x14ac:dyDescent="0.25"/>
    <row r="308" spans="2:8" s="7" customFormat="1" x14ac:dyDescent="0.25">
      <c r="B308"/>
      <c r="C308"/>
      <c r="D308"/>
      <c r="E308"/>
      <c r="F308"/>
      <c r="G308"/>
      <c r="H308"/>
    </row>
    <row r="309" spans="2:8" s="7" customFormat="1" x14ac:dyDescent="0.25">
      <c r="B309"/>
      <c r="C309"/>
      <c r="D309"/>
      <c r="E309"/>
      <c r="F309"/>
      <c r="G309"/>
      <c r="H309"/>
    </row>
  </sheetData>
  <mergeCells count="5">
    <mergeCell ref="C1:G1"/>
    <mergeCell ref="H1:H2"/>
    <mergeCell ref="C2:G2"/>
    <mergeCell ref="B3:H3"/>
    <mergeCell ref="B5:H5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xx_Listas!$H$2:$H$7</xm:f>
          </x14:formula1>
          <xm:sqref>G7</xm:sqref>
        </x14:dataValidation>
        <x14:dataValidation type="list" allowBlank="1" showInputMessage="1" showErrorMessage="1" xr:uid="{00000000-0002-0000-0400-000001000000}">
          <x14:formula1>
            <xm:f>xx_Listas!$D$2:$D$4</xm:f>
          </x14:formula1>
          <xm:sqref>F7</xm:sqref>
        </x14:dataValidation>
        <x14:dataValidation type="list" allowBlank="1" showInputMessage="1" showErrorMessage="1" xr:uid="{00000000-0002-0000-0400-000002000000}">
          <x14:formula1>
            <xm:f>xx_Listas!$I$2:$I$30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topLeftCell="A8" zoomScale="80" zoomScaleNormal="80" workbookViewId="0">
      <selection activeCell="D6" sqref="D6"/>
    </sheetView>
  </sheetViews>
  <sheetFormatPr baseColWidth="10" defaultColWidth="10.875" defaultRowHeight="15.75" x14ac:dyDescent="0.25"/>
  <cols>
    <col min="1" max="1" width="3.375" style="7" customWidth="1"/>
    <col min="2" max="2" width="13.625" style="7" customWidth="1"/>
    <col min="3" max="3" width="29" style="7" customWidth="1"/>
    <col min="4" max="4" width="71.375" style="7" customWidth="1"/>
    <col min="5" max="5" width="2.875" style="7" customWidth="1"/>
    <col min="6" max="16384" width="10.875" style="7"/>
  </cols>
  <sheetData>
    <row r="1" spans="2:4" s="8" customFormat="1" ht="8.1" customHeight="1" x14ac:dyDescent="0.25"/>
    <row r="2" spans="2:4" ht="38.25" customHeight="1" x14ac:dyDescent="0.25">
      <c r="B2" s="108" t="s">
        <v>108</v>
      </c>
      <c r="C2" s="109"/>
      <c r="D2" s="110"/>
    </row>
    <row r="3" spans="2:4" ht="8.1" customHeight="1" x14ac:dyDescent="0.25"/>
    <row r="4" spans="2:4" ht="38.25" customHeight="1" x14ac:dyDescent="0.25">
      <c r="B4" s="111" t="s">
        <v>109</v>
      </c>
      <c r="C4" s="112"/>
      <c r="D4" s="113"/>
    </row>
    <row r="5" spans="2:4" ht="9.9499999999999993" customHeight="1" x14ac:dyDescent="0.25"/>
    <row r="6" spans="2:4" ht="64.5" customHeight="1" x14ac:dyDescent="0.25">
      <c r="B6" s="106" t="s">
        <v>110</v>
      </c>
      <c r="C6" s="107"/>
      <c r="D6" s="10" t="s">
        <v>111</v>
      </c>
    </row>
    <row r="7" spans="2:4" ht="6.95" customHeight="1" x14ac:dyDescent="0.25">
      <c r="B7" s="9"/>
      <c r="C7" s="9"/>
      <c r="D7" s="9"/>
    </row>
    <row r="8" spans="2:4" ht="35.1" customHeight="1" x14ac:dyDescent="0.25">
      <c r="B8" s="105" t="s">
        <v>112</v>
      </c>
      <c r="C8" s="105"/>
      <c r="D8" s="105"/>
    </row>
    <row r="9" spans="2:4" ht="9" customHeight="1" x14ac:dyDescent="0.25"/>
    <row r="10" spans="2:4" ht="63.95" customHeight="1" x14ac:dyDescent="0.25">
      <c r="B10" s="10">
        <v>1</v>
      </c>
      <c r="C10" s="10" t="str">
        <f>VLOOKUP(D6,xx_ListasInstructivo!A1:I8,2,0)</f>
        <v>Feature dataset</v>
      </c>
      <c r="D10" s="17" t="str">
        <f>VLOOKUP(D6,xx_ListasInstructivo!A1:Q8,10,0)</f>
        <v>Escriba el nombre del  dataset en el que reposa el  feature class en la GDB corporativa (en caso que sea procedente).</v>
      </c>
    </row>
    <row r="11" spans="2:4" ht="63.95" customHeight="1" x14ac:dyDescent="0.25">
      <c r="B11" s="10">
        <v>2</v>
      </c>
      <c r="C11" s="10" t="str">
        <f>VLOOKUP(D6,xx_ListasInstructivo!A1:I8,3,0)</f>
        <v>Nombre del feature class</v>
      </c>
      <c r="D11" s="17" t="str">
        <f>VLOOKUP(D6,xx_ListasInstructivo!A1:Q8,11,0)</f>
        <v xml:space="preserve">Escriba el nombre del feature class objeto a diligenciar. </v>
      </c>
    </row>
    <row r="12" spans="2:4" ht="63.95" customHeight="1" x14ac:dyDescent="0.25">
      <c r="B12" s="10">
        <v>3</v>
      </c>
      <c r="C12" s="10" t="str">
        <f>VLOOKUP(D6,xx_ListasInstructivo!A1:I8,4,0)</f>
        <v>Alias FC</v>
      </c>
      <c r="D12" s="17" t="str">
        <f>VLOOKUP(D6,xx_ListasInstructivo!A1:Q8,12,0)</f>
        <v>Escriba el nombre del alias al que hace referencia el Feature Class, en caso que este haya sido generado.</v>
      </c>
    </row>
    <row r="13" spans="2:4" ht="63.95" customHeight="1" x14ac:dyDescent="0.25">
      <c r="B13" s="10">
        <v>4</v>
      </c>
      <c r="C13" s="10" t="str">
        <f>VLOOKUP(D6,xx_ListasInstructivo!A1:I8,5,0)</f>
        <v>Geometría / Tipo Dato</v>
      </c>
      <c r="D13" s="17" t="str">
        <f>VLOOKUP(D6,xx_ListasInstructivo!A1:Q8,13,0)</f>
        <v>Seleccione, mediante desplegable, cual es el tipo del dato o su geometría</v>
      </c>
    </row>
    <row r="14" spans="2:4" ht="63.95" customHeight="1" x14ac:dyDescent="0.25">
      <c r="B14" s="10">
        <v>5</v>
      </c>
      <c r="C14" s="10" t="str">
        <f>VLOOKUP(D6,xx_ListasInstructivo!A1:I8,6,0)</f>
        <v>Cantidad de elementos</v>
      </c>
      <c r="D14" s="17" t="str">
        <f>VLOOKUP(D6,xx_ListasInstructivo!A1:Q8,14,0)</f>
        <v>Escriba el número de registros  que posee el elemento.</v>
      </c>
    </row>
    <row r="15" spans="2:4" ht="63.95" customHeight="1" x14ac:dyDescent="0.25">
      <c r="B15" s="10">
        <v>6</v>
      </c>
      <c r="C15" s="10" t="str">
        <f>VLOOKUP(D6,xx_ListasInstructivo!A1:I8,7,0)</f>
        <v>Descripción</v>
      </c>
      <c r="D15" s="17" t="str">
        <f>VLOOKUP(D6,xx_ListasInstructivo!A1:Q8,15,0)</f>
        <v>Describa  cual es la información que contiente el  feature class.</v>
      </c>
    </row>
    <row r="16" spans="2:4" ht="63.95" customHeight="1" x14ac:dyDescent="0.25">
      <c r="B16" s="10">
        <v>7</v>
      </c>
      <c r="C16" s="10" t="str">
        <f>VLOOKUP(D6,xx_ListasInstructivo!A1:I8,8,0)</f>
        <v>Dependencia</v>
      </c>
      <c r="D16" s="17" t="str">
        <f>VLOOKUP(D6,xx_ListasInstructivo!A1:Q8,16,0)</f>
        <v>Seleccione, mediante desplegable, el nombre de la dependencia responsable del feature class</v>
      </c>
    </row>
    <row r="17" spans="2:4" ht="63.95" customHeight="1" x14ac:dyDescent="0.25">
      <c r="B17" s="10">
        <v>8</v>
      </c>
      <c r="C17" s="10" t="str">
        <f>VLOOKUP(D6,xx_ListasInstructivo!A1:I8,9,0)</f>
        <v>Correo de contacto</v>
      </c>
      <c r="D17" s="17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zoomScale="90" zoomScaleNormal="90" workbookViewId="0">
      <selection activeCell="A2" sqref="A2"/>
    </sheetView>
  </sheetViews>
  <sheetFormatPr baseColWidth="10" defaultColWidth="11" defaultRowHeight="15.75" x14ac:dyDescent="0.25"/>
  <cols>
    <col min="1" max="1" width="28.5" customWidth="1"/>
    <col min="2" max="11" width="27.875" customWidth="1"/>
    <col min="12" max="12" width="46.5" customWidth="1"/>
    <col min="13" max="14" width="27.875" customWidth="1"/>
    <col min="15" max="15" width="29.5" customWidth="1"/>
    <col min="16" max="17" width="27.87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5" customHeight="1" x14ac:dyDescent="0.25">
      <c r="A2" s="3" t="s">
        <v>111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53</v>
      </c>
      <c r="I2" s="4" t="s">
        <v>16</v>
      </c>
      <c r="J2" s="18" t="s">
        <v>113</v>
      </c>
      <c r="K2" s="18" t="s">
        <v>167</v>
      </c>
      <c r="L2" s="18" t="s">
        <v>114</v>
      </c>
      <c r="M2" s="18" t="s">
        <v>115</v>
      </c>
      <c r="N2" s="18" t="s">
        <v>116</v>
      </c>
      <c r="O2" s="18" t="s">
        <v>117</v>
      </c>
      <c r="P2" s="18" t="s">
        <v>118</v>
      </c>
      <c r="Q2" s="18" t="s">
        <v>119</v>
      </c>
    </row>
    <row r="3" spans="1:17" ht="63.95" customHeight="1" x14ac:dyDescent="0.25">
      <c r="A3" s="3" t="s">
        <v>120</v>
      </c>
      <c r="B3" s="4" t="s">
        <v>17</v>
      </c>
      <c r="C3" s="4" t="s">
        <v>18</v>
      </c>
      <c r="D3" s="4" t="s">
        <v>19</v>
      </c>
      <c r="E3" s="4" t="s">
        <v>20</v>
      </c>
      <c r="F3" s="6" t="s">
        <v>21</v>
      </c>
      <c r="G3" s="4" t="s">
        <v>121</v>
      </c>
      <c r="H3" s="4" t="s">
        <v>121</v>
      </c>
      <c r="I3" s="4" t="s">
        <v>121</v>
      </c>
      <c r="J3" s="18" t="s">
        <v>122</v>
      </c>
      <c r="K3" s="18" t="s">
        <v>123</v>
      </c>
      <c r="L3" s="18" t="s">
        <v>124</v>
      </c>
      <c r="M3" s="18" t="s">
        <v>125</v>
      </c>
      <c r="N3" s="18" t="s">
        <v>126</v>
      </c>
      <c r="O3" s="18" t="s">
        <v>121</v>
      </c>
      <c r="P3" s="5" t="s">
        <v>121</v>
      </c>
      <c r="Q3" s="5" t="s">
        <v>121</v>
      </c>
    </row>
    <row r="4" spans="1:17" ht="63.95" customHeight="1" x14ac:dyDescent="0.25">
      <c r="A4" s="3" t="s">
        <v>127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121</v>
      </c>
      <c r="J4" s="18" t="s">
        <v>128</v>
      </c>
      <c r="K4" s="18" t="s">
        <v>129</v>
      </c>
      <c r="L4" s="18" t="s">
        <v>130</v>
      </c>
      <c r="M4" s="18" t="s">
        <v>131</v>
      </c>
      <c r="N4" s="18" t="s">
        <v>132</v>
      </c>
      <c r="O4" s="18" t="s">
        <v>133</v>
      </c>
      <c r="P4" s="18" t="s">
        <v>134</v>
      </c>
      <c r="Q4" s="18" t="s">
        <v>121</v>
      </c>
    </row>
    <row r="5" spans="1:17" ht="63.95" customHeight="1" x14ac:dyDescent="0.25">
      <c r="A5" s="3" t="s">
        <v>135</v>
      </c>
      <c r="B5" s="4" t="s">
        <v>136</v>
      </c>
      <c r="C5" s="4" t="s">
        <v>30</v>
      </c>
      <c r="D5" s="4" t="s">
        <v>31</v>
      </c>
      <c r="E5" s="4" t="s">
        <v>32</v>
      </c>
      <c r="F5" s="4" t="s">
        <v>121</v>
      </c>
      <c r="G5" s="4" t="s">
        <v>121</v>
      </c>
      <c r="H5" s="4" t="s">
        <v>121</v>
      </c>
      <c r="I5" s="4" t="s">
        <v>121</v>
      </c>
      <c r="J5" s="18" t="s">
        <v>137</v>
      </c>
      <c r="K5" s="18" t="s">
        <v>138</v>
      </c>
      <c r="L5" s="18" t="s">
        <v>139</v>
      </c>
      <c r="M5" s="18" t="s">
        <v>140</v>
      </c>
      <c r="N5" s="18" t="s">
        <v>121</v>
      </c>
      <c r="O5" s="18" t="s">
        <v>121</v>
      </c>
      <c r="P5" s="18" t="s">
        <v>121</v>
      </c>
      <c r="Q5" s="18" t="s">
        <v>121</v>
      </c>
    </row>
    <row r="6" spans="1:17" ht="63.95" customHeight="1" x14ac:dyDescent="0.25">
      <c r="A6" s="3" t="s">
        <v>141</v>
      </c>
      <c r="B6" s="4" t="s">
        <v>36</v>
      </c>
      <c r="C6" s="4" t="s">
        <v>37</v>
      </c>
      <c r="D6" s="4" t="s">
        <v>38</v>
      </c>
      <c r="E6" s="4" t="s">
        <v>14</v>
      </c>
      <c r="F6" s="4" t="s">
        <v>39</v>
      </c>
      <c r="G6" s="4" t="s">
        <v>40</v>
      </c>
      <c r="H6" s="4" t="s">
        <v>142</v>
      </c>
      <c r="I6" s="4" t="s">
        <v>121</v>
      </c>
      <c r="J6" s="18" t="s">
        <v>143</v>
      </c>
      <c r="K6" s="18" t="s">
        <v>144</v>
      </c>
      <c r="L6" s="18" t="s">
        <v>145</v>
      </c>
      <c r="M6" s="18" t="s">
        <v>146</v>
      </c>
      <c r="N6" s="18" t="s">
        <v>147</v>
      </c>
      <c r="O6" s="18" t="s">
        <v>148</v>
      </c>
      <c r="P6" s="18" t="s">
        <v>149</v>
      </c>
      <c r="Q6" s="18" t="s">
        <v>121</v>
      </c>
    </row>
    <row r="7" spans="1:17" ht="63.95" customHeight="1" x14ac:dyDescent="0.25">
      <c r="A7" s="3" t="s">
        <v>150</v>
      </c>
      <c r="B7" s="4" t="s">
        <v>44</v>
      </c>
      <c r="C7" s="4" t="s">
        <v>37</v>
      </c>
      <c r="D7" s="4" t="s">
        <v>38</v>
      </c>
      <c r="E7" s="4" t="s">
        <v>14</v>
      </c>
      <c r="F7" s="4" t="s">
        <v>39</v>
      </c>
      <c r="G7" s="4" t="s">
        <v>40</v>
      </c>
      <c r="H7" s="4" t="s">
        <v>142</v>
      </c>
      <c r="I7" s="4" t="s">
        <v>121</v>
      </c>
      <c r="J7" s="18" t="s">
        <v>151</v>
      </c>
      <c r="K7" s="18" t="s">
        <v>144</v>
      </c>
      <c r="L7" s="18" t="s">
        <v>152</v>
      </c>
      <c r="M7" s="18" t="s">
        <v>153</v>
      </c>
      <c r="N7" s="18" t="s">
        <v>154</v>
      </c>
      <c r="O7" s="18" t="s">
        <v>155</v>
      </c>
      <c r="P7" s="18" t="s">
        <v>156</v>
      </c>
      <c r="Q7" s="18" t="s">
        <v>121</v>
      </c>
    </row>
    <row r="8" spans="1:17" ht="157.5" x14ac:dyDescent="0.25">
      <c r="A8" s="3" t="s">
        <v>159</v>
      </c>
      <c r="B8" s="4" t="s">
        <v>106</v>
      </c>
      <c r="C8" s="4" t="s">
        <v>15</v>
      </c>
      <c r="D8" s="4" t="s">
        <v>16</v>
      </c>
      <c r="E8" s="4" t="s">
        <v>14</v>
      </c>
      <c r="F8" s="4" t="s">
        <v>107</v>
      </c>
      <c r="G8" s="4" t="s">
        <v>31</v>
      </c>
      <c r="H8" s="4" t="s">
        <v>32</v>
      </c>
      <c r="I8" s="4" t="s">
        <v>121</v>
      </c>
      <c r="J8" s="18" t="s">
        <v>160</v>
      </c>
      <c r="K8" s="18" t="s">
        <v>161</v>
      </c>
      <c r="L8" s="18" t="s">
        <v>162</v>
      </c>
      <c r="M8" s="18" t="s">
        <v>163</v>
      </c>
      <c r="N8" s="18" t="s">
        <v>164</v>
      </c>
      <c r="O8" s="18" t="s">
        <v>165</v>
      </c>
      <c r="P8" s="18" t="s">
        <v>166</v>
      </c>
      <c r="Q8" s="18" t="s">
        <v>121</v>
      </c>
    </row>
    <row r="14" spans="1:17" x14ac:dyDescent="0.25">
      <c r="A14" s="2" t="s">
        <v>157</v>
      </c>
    </row>
    <row r="15" spans="1:17" x14ac:dyDescent="0.25">
      <c r="A15" t="s">
        <v>111</v>
      </c>
    </row>
    <row r="16" spans="1:17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135</v>
      </c>
    </row>
    <row r="19" spans="1:1" x14ac:dyDescent="0.25">
      <c r="A19" t="s">
        <v>141</v>
      </c>
    </row>
    <row r="20" spans="1:1" x14ac:dyDescent="0.25">
      <c r="A20" t="s">
        <v>150</v>
      </c>
    </row>
    <row r="21" spans="1:1" x14ac:dyDescent="0.25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d958e2-2a57-41b1-84ad-c9443abcff11" xsi:nil="true"/>
    <lcf76f155ced4ddcb4097134ff3c332f xmlns="796ed091-6227-45da-a056-db63388ed9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3" ma:contentTypeDescription="Crear nuevo documento." ma:contentTypeScope="" ma:versionID="67582e43d70d6e2d817477f95aa1e1ea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65b94ea97f43b63084536065aae14a21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b71db2-0453-481c-a7bb-ff6902fea5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6f503d-5a09-4f88-9958-c31532e4cd9e}" ma:internalName="TaxCatchAll" ma:showField="CatchAllData" ma:web="87d958e2-2a57-41b1-84ad-c9443abcf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6A0C5-9041-4D31-951F-7D5C8E734842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87d958e2-2a57-41b1-84ad-c9443abcff11"/>
    <ds:schemaRef ds:uri="http://schemas.microsoft.com/office/infopath/2007/PartnerControls"/>
    <ds:schemaRef ds:uri="http://schemas.openxmlformats.org/package/2006/metadata/core-properties"/>
    <ds:schemaRef ds:uri="796ed091-6227-45da-a056-db63388ed98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53188-2535-48D1-82A8-E09F9530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Sara Henao Perez</cp:lastModifiedBy>
  <cp:revision/>
  <dcterms:created xsi:type="dcterms:W3CDTF">2021-04-08T23:01:38Z</dcterms:created>
  <dcterms:modified xsi:type="dcterms:W3CDTF">2026-03-25T19:49:12Z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