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D:\01. ALCALDÍA DE MEDELLÍN\ACTIVIDADES TRABAJO\COMITÉ GEOGRÁFICO\09. MORTALIDAD\INFO FINAL MORTALIDAD\"/>
    </mc:Choice>
  </mc:AlternateContent>
  <xr:revisionPtr revIDLastSave="0" documentId="13_ncr:1_{561B1BEE-5ED2-4A8D-B48E-5E3D1D282B31}" xr6:coauthVersionLast="47" xr6:coauthVersionMax="47" xr10:uidLastSave="{00000000-0000-0000-0000-000000000000}"/>
  <bookViews>
    <workbookView xWindow="28680" yWindow="-120" windowWidth="29040" windowHeight="15720" tabRatio="401" xr2:uid="{00000000-000D-0000-FFFF-FFFF00000000}"/>
  </bookViews>
  <sheets>
    <sheet name="DiccionarioDatos" sheetId="4" r:id="rId1"/>
    <sheet name="Dominios" sheetId="6" r:id="rId2"/>
    <sheet name="Subtipos" sheetId="2" r:id="rId3"/>
    <sheet name="xx_Listas" sheetId="3" state="hidden" r:id="rId4"/>
    <sheet name="Raster" sheetId="17" r:id="rId5"/>
    <sheet name="Instructivo" sheetId="14" r:id="rId6"/>
    <sheet name="xx_ListasInstructivo" sheetId="15" state="hidden" r:id="rId7"/>
    <sheet name="ESRI_MAPINFO_SHEET" sheetId="16" state="veryHidden" r:id="rId8"/>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4" l="1"/>
  <c r="D16" i="14"/>
  <c r="D15" i="14"/>
  <c r="D14" i="14"/>
  <c r="D13" i="14"/>
  <c r="D12" i="14"/>
  <c r="D11" i="14"/>
  <c r="D10" i="14"/>
  <c r="C17" i="14"/>
  <c r="C16" i="14"/>
  <c r="C15" i="14"/>
  <c r="C14" i="14"/>
  <c r="C13" i="14"/>
  <c r="C12" i="14"/>
  <c r="C11" i="14"/>
  <c r="C10" i="14"/>
</calcChain>
</file>

<file path=xl/sharedStrings.xml><?xml version="1.0" encoding="utf-8"?>
<sst xmlns="http://schemas.openxmlformats.org/spreadsheetml/2006/main" count="601" uniqueCount="224">
  <si>
    <t>Cód. FO-GINF-041</t>
  </si>
  <si>
    <t>Formato</t>
  </si>
  <si>
    <t>Versión. 3</t>
  </si>
  <si>
    <t>FO- GINF Diccionario de datos geográficos</t>
  </si>
  <si>
    <t>DEPARTAMENTO ADMINISTRATIVO DE PLANEACIÓN</t>
  </si>
  <si>
    <t>SUBDIRECCIÓN DE PROSPECTIVA, INFORMACIÓN Y EVALUACIÓN ESTRATÉGICA , UNIDAD DE PLANEACIÓN DE LA INFORMACIÓN</t>
  </si>
  <si>
    <t>SECCIÓN 1: DATOS GENERALES</t>
  </si>
  <si>
    <t>SECCIÓN 2: DATOS BÁSICOS</t>
  </si>
  <si>
    <t>SECCIÓN 3: DATOS DE CAMPOS</t>
  </si>
  <si>
    <t>SECCIÓN 4: OPEN DATA</t>
  </si>
  <si>
    <t>Feature dataset</t>
  </si>
  <si>
    <t>Nombre del feature class</t>
  </si>
  <si>
    <t>Alias FC</t>
  </si>
  <si>
    <t>Geometría / Tipo Dato</t>
  </si>
  <si>
    <t>Cantidad de elementos</t>
  </si>
  <si>
    <t>Descripción</t>
  </si>
  <si>
    <t xml:space="preserve">Dependencia  </t>
  </si>
  <si>
    <t>Correo de contacto</t>
  </si>
  <si>
    <t>Sistema de coordenadas</t>
  </si>
  <si>
    <t>Fecha de elaboración</t>
  </si>
  <si>
    <t>Topología</t>
  </si>
  <si>
    <t>Reglas topológicas</t>
  </si>
  <si>
    <t>Excepciones</t>
  </si>
  <si>
    <t>Nombre del campo</t>
  </si>
  <si>
    <t>Tipo de dato</t>
  </si>
  <si>
    <t>Longitud dato</t>
  </si>
  <si>
    <t>Alias Campo</t>
  </si>
  <si>
    <t>Descripción del campo</t>
  </si>
  <si>
    <t>Acepta nulos</t>
  </si>
  <si>
    <t>Subtipo/Dominio</t>
  </si>
  <si>
    <t>Feature Class
publicable</t>
  </si>
  <si>
    <t>Campo publicable</t>
  </si>
  <si>
    <t>Clasificación</t>
  </si>
  <si>
    <t>Observaciones</t>
  </si>
  <si>
    <t>Seleccione</t>
  </si>
  <si>
    <t>SECCIÓN 5: DOMINIOS</t>
  </si>
  <si>
    <t>Nombre dominio</t>
  </si>
  <si>
    <t>Tipo dato</t>
  </si>
  <si>
    <t>Valor por defecto</t>
  </si>
  <si>
    <t>Código</t>
  </si>
  <si>
    <t>Nombre</t>
  </si>
  <si>
    <t>Descripción Código</t>
  </si>
  <si>
    <t xml:space="preserve">Formato					</t>
  </si>
  <si>
    <t>SECCIÓN 6: SUBTIPOS</t>
  </si>
  <si>
    <t>Nombre de subtipo</t>
  </si>
  <si>
    <t>Geometria</t>
  </si>
  <si>
    <t>Coordenadas</t>
  </si>
  <si>
    <t>TipoDato</t>
  </si>
  <si>
    <t>Nulos</t>
  </si>
  <si>
    <t>Open Data</t>
  </si>
  <si>
    <t>TOPOLOGIA</t>
  </si>
  <si>
    <t>TipoDominio_Subtipo</t>
  </si>
  <si>
    <t>Transparencia</t>
  </si>
  <si>
    <t>Dependencia</t>
  </si>
  <si>
    <t>Punto</t>
  </si>
  <si>
    <t>MAGNA_Medellin_Antioquia_2010</t>
  </si>
  <si>
    <t>Texto/String</t>
  </si>
  <si>
    <t xml:space="preserve">Si </t>
  </si>
  <si>
    <t>Si</t>
  </si>
  <si>
    <t>CodedValue</t>
  </si>
  <si>
    <t>Datos sensibles</t>
  </si>
  <si>
    <t>Agencia para la Gestión del Paisaje, el Patrimonio y APP</t>
  </si>
  <si>
    <t>Línea</t>
  </si>
  <si>
    <t>WGS84</t>
  </si>
  <si>
    <t>Entero corto/Short integer</t>
  </si>
  <si>
    <t>No</t>
  </si>
  <si>
    <t>Si/Ocultar columnas a publicar</t>
  </si>
  <si>
    <t>Datos personales</t>
  </si>
  <si>
    <t>Área Metropolitana del Valle de Aburra - AMVA</t>
  </si>
  <si>
    <t>Polígono</t>
  </si>
  <si>
    <t>Otro</t>
  </si>
  <si>
    <t>Entero largo/Long integer</t>
  </si>
  <si>
    <t>Datos públicos</t>
  </si>
  <si>
    <t xml:space="preserve">Departamento Administrativo de Gestión del Riesgo de Desastres </t>
  </si>
  <si>
    <t>Tablas</t>
  </si>
  <si>
    <t>Desconocido</t>
  </si>
  <si>
    <t>Doble/Double</t>
  </si>
  <si>
    <t>Dato semiprivado</t>
  </si>
  <si>
    <t>Departamento Administrativo de Planeación</t>
  </si>
  <si>
    <t>No Aplica</t>
  </si>
  <si>
    <t>Fecha/Date</t>
  </si>
  <si>
    <t>Dato privado</t>
  </si>
  <si>
    <t>Secretaría de Comunicaciones</t>
  </si>
  <si>
    <t>Secretaría de Cultura Ciudadana</t>
  </si>
  <si>
    <t>Secretaría de Educación</t>
  </si>
  <si>
    <t>Secretaría de Evaluación y Control</t>
  </si>
  <si>
    <t>Secretaría de Gestión Humana  y servicio a la ciudadanía</t>
  </si>
  <si>
    <t>Secretaría de Gestión y Control Territorial</t>
  </si>
  <si>
    <t>Secretaría de Gobierno Y Gestión del Gabinete</t>
  </si>
  <si>
    <t>Secretaría de Hacienda</t>
  </si>
  <si>
    <t>Secretaría de Inclusión Social, Familia y Dererchos Humanos</t>
  </si>
  <si>
    <t>Secretaría de Infraestructura Física</t>
  </si>
  <si>
    <t>Secretaría de Innovación Digital</t>
  </si>
  <si>
    <t>Secretaría de Juventud</t>
  </si>
  <si>
    <t>Secretaría de la No-Violencia</t>
  </si>
  <si>
    <t>Secretaría de Medio Ambiente</t>
  </si>
  <si>
    <t>Secretaría de Movilidad</t>
  </si>
  <si>
    <t>Secretaría de Mujeres</t>
  </si>
  <si>
    <t>Secretaría de Participación Ciudadana</t>
  </si>
  <si>
    <t>Secretaría de Salud</t>
  </si>
  <si>
    <t>Secretaría de Seguridad y Convivencia</t>
  </si>
  <si>
    <t>Secretaría de Suministros y Servicios</t>
  </si>
  <si>
    <t>Secretaría Desarrollo Económico</t>
  </si>
  <si>
    <t>Secretaría General</t>
  </si>
  <si>
    <t>Secretaría Privada</t>
  </si>
  <si>
    <t>Entes descentralizados /Gerencias</t>
  </si>
  <si>
    <t>DEPARTAMENTO ADMNISTRATIVO DE PLANEACIÓN</t>
  </si>
  <si>
    <t>SECCIÓN 7: RÁSTER</t>
  </si>
  <si>
    <t>Nombre imagen</t>
  </si>
  <si>
    <t>Imagen publicable</t>
  </si>
  <si>
    <t>SUBDIRECCIÓN DE PROSPECTIVA, INFORMACIÓN Y EVALUACIÓN ESTRATÉGICA - UNIDAD DE PLANEACIÓN DE LA INFORMACIÓN</t>
  </si>
  <si>
    <t>Tipo de Sección
(Haga clic  sobre la celda D6 para activar el menú desplegable y mostrar las instrucciones de diligenciamiento)</t>
  </si>
  <si>
    <t>Sección 1- Datos generales</t>
  </si>
  <si>
    <t>A continuación se describe la manera como deben ser diligenciados los campos de los formatos, de acuerdo al tipo de sección seleccionada para ser diligenciada</t>
  </si>
  <si>
    <t>Escriba el nombre del  dataset en el que reposa el  feature class en la GDB corporativa (en caso que sea procedente).</t>
  </si>
  <si>
    <t xml:space="preserve">Escriba el nombre del feature class objeto a diligenciar. </t>
  </si>
  <si>
    <t>Escriba el nombre del alias al que hace referencia el Feature Class, en caso que este haya sido generado.</t>
  </si>
  <si>
    <t>Seleccione, mediante desplegable, cual es el tipo del dato o su geometría</t>
  </si>
  <si>
    <t>Escriba el número de registros  que posee el elemento.</t>
  </si>
  <si>
    <t>Describa  cual es la información que contiente el  feature class.</t>
  </si>
  <si>
    <t>Seleccione, mediante desplegable, el nombre de la dependencia responsable del feature class</t>
  </si>
  <si>
    <t>Escriba el correo electrónico del líder (proyecto o programa) responsable de producir el feature class.</t>
  </si>
  <si>
    <t>Sección 2-Datos básicos</t>
  </si>
  <si>
    <t>No aplica</t>
  </si>
  <si>
    <t>Seleccione, mediante desplegable, cual es el sistema de coordenadas asociado al elemento.</t>
  </si>
  <si>
    <t>Escriba la fecha en la que se diligencia la información del elemento.</t>
  </si>
  <si>
    <t>Seleccione, mediante desplegable, si en el proceso de elaboración del elemento se le aplicaron reglas topológicas.</t>
  </si>
  <si>
    <t>Escriba las reglas topológicas utilizadas según el tipo de geometría.</t>
  </si>
  <si>
    <t>Escriba cuales son las excepciones que se pueden presentar a la hora de realizar el proceso de validación topológica.</t>
  </si>
  <si>
    <t>Sección 3-Datos de campos</t>
  </si>
  <si>
    <t>Escriba el  nombre original del campo contenido en el feature class.</t>
  </si>
  <si>
    <t>Seleccione, mediante  desplegable, cual es el tipo del dato (numérico, texto, fecha…).</t>
  </si>
  <si>
    <t>Escriba cual es la longitud del dato.</t>
  </si>
  <si>
    <t>Escriba el nombre del alias al que hace referencia el campo, en caso que este haya sido generado.</t>
  </si>
  <si>
    <t>Describa cual es la información a la que hace referencia el campo.</t>
  </si>
  <si>
    <t>Seleccione, mediante desplegable, si el campo acepta nulos como valor permitido.</t>
  </si>
  <si>
    <t>Escriba el nombre del  dominio o subtipo en caso que para el campo haya sido generado. Para facilitar su búsqueda en la sección correspondiente enlace el elemento a su descripción mediante un hipervínculo.</t>
  </si>
  <si>
    <t>Sección 4-Open Data</t>
  </si>
  <si>
    <t>Feature  Class  publicable</t>
  </si>
  <si>
    <t>Seleccionee, mediante desplegable, si el Feature Class puede ser publicado como dato abierto en los portales de la Alcaldía de Medellín.</t>
  </si>
  <si>
    <t>En caso que el Feature Class puede ser publicado, seleccionee mediante desplegable, si  los datos del campo pueden ser publicados o tienen algún tipo de restricción</t>
  </si>
  <si>
    <t xml:space="preserve">Seleccione, mediate desplegable, el tipo de dato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</si>
  <si>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del feature class.</t>
  </si>
  <si>
    <t>Sección 5-Dominios</t>
  </si>
  <si>
    <t>Descripción código</t>
  </si>
  <si>
    <t>Escriba el nombre del dominio que se va a diligenciar</t>
  </si>
  <si>
    <t>Seleccione, mediante  desplegable, cual es el tipo del dato (numérico o texto).</t>
  </si>
  <si>
    <t>Escriba el valor por defecto que tiene el dominio para el campo que aplica.</t>
  </si>
  <si>
    <t>Describa cual es la información a la que hace referfencia el dominio.</t>
  </si>
  <si>
    <t>Escriba los códigos que utilice el dominio para diligenciar información.</t>
  </si>
  <si>
    <t>Escriba el nombre completo al que hace referencia el código del dominio.</t>
  </si>
  <si>
    <t>Describa cual es la información a la que hace referencia el código del dominio.</t>
  </si>
  <si>
    <t>Sección 6-Subtipos</t>
  </si>
  <si>
    <t>Escriba el nombre del subtipo que se va a diligenciar</t>
  </si>
  <si>
    <t>Escriba el valor por defecto que tiene el subtipo para el campo que aplica.</t>
  </si>
  <si>
    <t>Describa cual es la información a la que hace referfencia el subtipo.</t>
  </si>
  <si>
    <t>Escriba los códigos que utilice el subtipo para diligenciar información.</t>
  </si>
  <si>
    <t>Escriba el nombre completo al que hace referencia el código del subtipo.</t>
  </si>
  <si>
    <t>Describa cual es la información a la que hace referencia el código del subtipo.</t>
  </si>
  <si>
    <t>Sección 7-Ráster</t>
  </si>
  <si>
    <t>Escriba el nombre de la imagen ráster</t>
  </si>
  <si>
    <t>Seleccione, mediante desplegable, el nombre de la dependencia responsable de la imagen ráster</t>
  </si>
  <si>
    <t>Escriba el correo electrónico del líder de unidad responsable de la imagen ráster</t>
  </si>
  <si>
    <t>Describa cuales son las características de la imagen ráster</t>
  </si>
  <si>
    <t>Seleccionee, mediante desplegable, si la imagen ráster puede ser publicada como dato abierto en los portales de la Alcaldía de Medellín.</t>
  </si>
  <si>
    <t xml:space="preserve">Seleccione, mediate desplegable, cómo se categoriza la imagen ráster según lo definido en el capítulo 4.3 de los "Lineamientos sobre adquisición, desarrollo y uso de las Tecnologías de la Información  y las Comunicaciones" elaborado por la Secretaría de Innovación Digital (versión mayo 2021) </t>
  </si>
  <si>
    <t>Escriba las observaciones que considere que son necesarias para documentar el proceso de diligenciamiento de la imagen ráster.</t>
  </si>
  <si>
    <t>Secciones</t>
  </si>
  <si>
    <t>longitud</t>
  </si>
  <si>
    <t>CC</t>
  </si>
  <si>
    <t>MAGNA-SIRGAS Origen-Nacional</t>
  </si>
  <si>
    <t>Evento que ocurre en la vía pública, involucrando al menos un vehículo en movimiento en el Distrito de Medellín.</t>
  </si>
  <si>
    <t>leide.gallo@medellin.gov.co</t>
  </si>
  <si>
    <t>fecha_ocurrencia</t>
  </si>
  <si>
    <t>hora_ocurrencia</t>
  </si>
  <si>
    <t>fecha_levantamiento</t>
  </si>
  <si>
    <t>direccion_ocurrencia</t>
  </si>
  <si>
    <t>lugar_inspeccion</t>
  </si>
  <si>
    <t>clase</t>
  </si>
  <si>
    <t>sexo_fallecido</t>
  </si>
  <si>
    <t>edad_fallecido</t>
  </si>
  <si>
    <t>nom_comuna</t>
  </si>
  <si>
    <t>latitud</t>
  </si>
  <si>
    <t>Fecha específica en la que ocurrió el siniestro vial (día, mes y año).</t>
  </si>
  <si>
    <t>Fecha en la que el equipo de Policía Judicial reportan el fallecimiento y lo registran en el libro.</t>
  </si>
  <si>
    <t>Tipo de ubicación en donde el Policía Judicial de la Secretaria del Distrito de Medellín inspeccionó el caso.</t>
  </si>
  <si>
    <t>DomClase</t>
  </si>
  <si>
    <t>Sexo del fallecido.</t>
  </si>
  <si>
    <t>Edad del fallecido.</t>
  </si>
  <si>
    <t>Nombre de la comuna en la que ocurrió el siniestro.</t>
  </si>
  <si>
    <t>Coordenada de longitud del lugar del siniestro.</t>
  </si>
  <si>
    <t>Coordenada de latitud del lugar del siniestro.</t>
  </si>
  <si>
    <t>Dominios del campo Clase</t>
  </si>
  <si>
    <t>Choque</t>
  </si>
  <si>
    <t>Evento específico de siniestro de tránsito que implica un impacto físico entre vehículos, o entre un vehículo y otro objeto.</t>
  </si>
  <si>
    <t>CA</t>
  </si>
  <si>
    <t>Atropello</t>
  </si>
  <si>
    <t>Evento específico de siniestro de tránsito que implica un impacto físico entre un vehículo y una persona.</t>
  </si>
  <si>
    <t>CV</t>
  </si>
  <si>
    <t>Volcamiento</t>
  </si>
  <si>
    <t>Evento que ocurre cuando un vehículo pierde estabilidad y termina sobre uno de sus lados o completamente invertido (boca abajo), sin necesariamente haber colisionado con otro objeto o vehículo.</t>
  </si>
  <si>
    <t>CAO</t>
  </si>
  <si>
    <t>Caída de ocupante</t>
  </si>
  <si>
    <t>Evento que ocurre cuando una persona (conductor, acompañante o pasajero) cae desde un vehículo en movimiento.</t>
  </si>
  <si>
    <t>CI</t>
  </si>
  <si>
    <t>Incendio</t>
  </si>
  <si>
    <t>Evento crítico que implica la combustión de un vehículo como resultado de un siniestro o falla técnica.</t>
  </si>
  <si>
    <t>CS</t>
  </si>
  <si>
    <t>Sumersión</t>
  </si>
  <si>
    <t>Evento que ocurre cuando un vehículo, a causa de un siniestro o pérdida de control, cae totalmente en un cuerpo de agua (como ríos, quebradas, lagos o similares).</t>
  </si>
  <si>
    <t>CO</t>
  </si>
  <si>
    <t>Otros</t>
  </si>
  <si>
    <t>Se utiliza para registrar siniestros que no encajan en ninguna de las clasificaciones estándar (Puede ser por obstáculo en la vía, desprendimiento de carga, entre otros).</t>
  </si>
  <si>
    <t>atlas.movilidad.mortalidad</t>
  </si>
  <si>
    <t>atlas.movilidad.movilidad</t>
  </si>
  <si>
    <t>18.08.25</t>
  </si>
  <si>
    <t>Número de identificación único asignado a cada caso de mortalidad vial, registrado en el IPAT de la Secretaría de Movilidad del Distrito de Medellín. Este número permite rastrear y consultar detalles específicos del siniestro reportado.</t>
  </si>
  <si>
    <t>Hora exacta, detallada en un formato de 24 horas, en la que ocurrió el siniestro vial, registrada en el IPATde la Secretaría de Movilidad del Distrito de Medellín.</t>
  </si>
  <si>
    <t>Ubicación exacta  donde ocurrió el siniestro vial, registrada en el IPAT</t>
  </si>
  <si>
    <t>Tipo de siniestro vial (colisión, atropello, volcamiento), clasificado en el IPAT de la Secretaría de Movilidad del Distrito de Medellín.</t>
  </si>
  <si>
    <t>Disjoint</t>
  </si>
  <si>
    <t>La regla disjoint se establece como excepción (no aplica esta regla), dado que en un mismo lugar pueden ocurrir varias muertes y, por lo tanto, es posible que existan puntos superpuestos en una misma coordenada.</t>
  </si>
  <si>
    <t>Aplica</t>
  </si>
  <si>
    <t>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</si>
</sst>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8"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0"/>
      <name val="Calibri"/>
      <family val="2"/>
      <scheme val="minor"/>
    </font>
    <font>
      <b/>
      <sz val="11"/>
      <color theme="0"/>
      <name val="Arial"/>
      <family val="2"/>
    </font>
    <font>
      <b/>
      <sz val="11"/>
      <color theme="0"/>
      <name val="Calibri"/>
      <family val="2"/>
      <scheme val="minor"/>
    </font>
    <font>
      <sz val="11"/>
      <color rgb="FF000000"/>
      <name val="Calibri"/>
      <family val="2"/>
      <scheme val="minor"/>
    </font>
    <font>
      <sz val="10"/>
      <color theme="1"/>
      <name val="Calibri"/>
      <family val="2"/>
      <scheme val="minor"/>
    </font>
    <font>
      <b/>
      <sz val="14"/>
      <color rgb="FF000000"/>
      <name val="Calibri"/>
      <family val="2"/>
    </font>
    <font>
      <sz val="10"/>
      <color rgb="FF000000"/>
      <name val="Arial"/>
      <family val="2"/>
    </font>
    <font>
      <b/>
      <sz val="14"/>
      <color theme="1"/>
      <name val="Calibri"/>
      <family val="2"/>
      <scheme val="minor"/>
    </font>
    <font>
      <b/>
      <sz val="11"/>
      <color theme="1"/>
      <name val="Calibri Light"/>
      <family val="2"/>
      <scheme val="major"/>
    </font>
    <font>
      <u/>
      <sz val="12"/>
      <color theme="10"/>
      <name val="Calibri"/>
      <family val="2"/>
      <scheme val="minor"/>
    </font>
    <font>
      <sz val="8"/>
      <name val="Calibri"/>
      <family val="2"/>
      <scheme val="minor"/>
    </font>
    <font>
      <b/>
      <sz val="12"/>
      <color theme="1"/>
      <name val="Calibri"/>
      <family val="2"/>
      <scheme val="minor"/>
    </font>
    <font>
      <b/>
      <sz val="12"/>
      <name val="Calibri"/>
      <family val="2"/>
      <scheme val="minor"/>
    </font>
    <font>
      <sz val="12"/>
      <color theme="0"/>
      <name val="Calibri Light"/>
      <family val="2"/>
      <scheme val="major"/>
    </font>
  </fonts>
  <fills count="9">
    <fill>
      <patternFill patternType="none"/>
    </fill>
    <fill>
      <patternFill patternType="gray125"/>
    </fill>
    <fill>
      <patternFill patternType="solid">
        <fgColor theme="4" tint="0.59999389629810485"/>
        <bgColor indexed="64"/>
      </patternFill>
    </fill>
    <fill>
      <patternFill patternType="solid">
        <fgColor theme="3" tint="0.39997558519241921"/>
        <bgColor indexed="64"/>
      </patternFill>
    </fill>
    <fill>
      <patternFill patternType="solid">
        <fgColor rgb="FF00999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3" fillId="0" borderId="0" applyNumberFormat="0" applyFill="0" applyBorder="0" applyAlignment="0" applyProtection="0"/>
  </cellStyleXfs>
  <cellXfs count="139">
    <xf numFmtId="0" fontId="0" fillId="0" borderId="0" xfId="0"/>
    <xf numFmtId="0" fontId="0" fillId="2" borderId="0" xfId="0" applyFill="1"/>
    <xf numFmtId="0" fontId="0" fillId="4" borderId="0" xfId="0" applyFill="1"/>
    <xf numFmtId="0" fontId="0" fillId="4" borderId="0" xfId="0" applyFill="1" applyAlignment="1">
      <alignment horizontal="left" vertical="center"/>
    </xf>
    <xf numFmtId="0" fontId="0" fillId="0" borderId="1" xfId="0" applyBorder="1" applyAlignment="1">
      <alignment horizontal="left" vertical="center"/>
    </xf>
    <xf numFmtId="0" fontId="0" fillId="5" borderId="1" xfId="0" applyFill="1" applyBorder="1" applyAlignment="1">
      <alignment horizontal="left" vertical="center"/>
    </xf>
    <xf numFmtId="0" fontId="0" fillId="0" borderId="1" xfId="0" applyBorder="1" applyAlignment="1">
      <alignment horizontal="left" vertical="center" wrapText="1"/>
    </xf>
    <xf numFmtId="0" fontId="0" fillId="6" borderId="0" xfId="0" applyFill="1"/>
    <xf numFmtId="0" fontId="4" fillId="6" borderId="0" xfId="0" applyFont="1" applyFill="1"/>
    <xf numFmtId="0" fontId="0" fillId="6" borderId="0" xfId="0" applyFill="1" applyAlignment="1">
      <alignment horizontal="center"/>
    </xf>
    <xf numFmtId="0" fontId="0" fillId="6" borderId="1" xfId="0" applyFill="1" applyBorder="1" applyAlignment="1">
      <alignment horizontal="center" vertical="center"/>
    </xf>
    <xf numFmtId="0" fontId="0" fillId="6" borderId="1" xfId="0" applyFill="1" applyBorder="1" applyAlignment="1">
      <alignment vertical="center"/>
    </xf>
    <xf numFmtId="0" fontId="0" fillId="6" borderId="1" xfId="0" applyFill="1" applyBorder="1" applyAlignment="1">
      <alignment vertical="center" wrapText="1"/>
    </xf>
    <xf numFmtId="0" fontId="0" fillId="6" borderId="1" xfId="0" applyFill="1" applyBorder="1"/>
    <xf numFmtId="0" fontId="8" fillId="6" borderId="1" xfId="0" applyFont="1" applyFill="1" applyBorder="1" applyAlignment="1">
      <alignment vertical="center"/>
    </xf>
    <xf numFmtId="0" fontId="8" fillId="6" borderId="1" xfId="0" applyFont="1" applyFill="1" applyBorder="1" applyAlignment="1">
      <alignment horizontal="center" vertical="center"/>
    </xf>
    <xf numFmtId="0" fontId="0" fillId="6" borderId="1" xfId="0" applyFill="1" applyBorder="1" applyAlignment="1">
      <alignment horizontal="left" vertical="center" wrapText="1"/>
    </xf>
    <xf numFmtId="0" fontId="0" fillId="5" borderId="1" xfId="0" applyFill="1" applyBorder="1" applyAlignment="1">
      <alignment horizontal="left" vertical="center" wrapText="1"/>
    </xf>
    <xf numFmtId="0" fontId="9" fillId="0" borderId="1" xfId="0" applyFont="1" applyBorder="1" applyAlignment="1">
      <alignment horizontal="center" vertical="center" wrapText="1"/>
    </xf>
    <xf numFmtId="0" fontId="0" fillId="6" borderId="12" xfId="0" applyFill="1" applyBorder="1" applyAlignment="1">
      <alignment vertical="center" wrapText="1"/>
    </xf>
    <xf numFmtId="0" fontId="0" fillId="6" borderId="0" xfId="0" applyFill="1" applyAlignment="1">
      <alignment vertical="center"/>
    </xf>
    <xf numFmtId="0" fontId="0" fillId="6" borderId="7" xfId="0" applyFill="1" applyBorder="1" applyAlignment="1">
      <alignment horizontal="center" vertical="center"/>
    </xf>
    <xf numFmtId="0" fontId="0" fillId="0" borderId="7" xfId="0" applyBorder="1" applyAlignment="1">
      <alignment horizontal="center" vertical="center"/>
    </xf>
    <xf numFmtId="0" fontId="0" fillId="6" borderId="7" xfId="0" applyFill="1" applyBorder="1" applyAlignment="1">
      <alignment vertical="center"/>
    </xf>
    <xf numFmtId="0" fontId="0" fillId="6" borderId="14" xfId="0" applyFill="1" applyBorder="1" applyAlignment="1">
      <alignment vertical="center"/>
    </xf>
    <xf numFmtId="0" fontId="0" fillId="0" borderId="12" xfId="0" applyBorder="1" applyAlignment="1">
      <alignment vertical="center" wrapText="1"/>
    </xf>
    <xf numFmtId="0" fontId="0" fillId="6" borderId="12" xfId="0" applyFill="1" applyBorder="1"/>
    <xf numFmtId="0" fontId="6" fillId="3" borderId="1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2" xfId="0" applyFont="1" applyFill="1" applyBorder="1" applyAlignment="1">
      <alignment horizontal="left" vertical="center"/>
    </xf>
    <xf numFmtId="0" fontId="6" fillId="3" borderId="10" xfId="0" applyFont="1" applyFill="1" applyBorder="1" applyAlignment="1">
      <alignment horizontal="justify" vertical="center"/>
    </xf>
    <xf numFmtId="0" fontId="0" fillId="6" borderId="15" xfId="0" applyFill="1" applyBorder="1" applyAlignment="1">
      <alignment vertical="center"/>
    </xf>
    <xf numFmtId="0" fontId="7" fillId="6" borderId="14" xfId="0" applyFont="1" applyFill="1" applyBorder="1" applyAlignment="1">
      <alignment vertical="center"/>
    </xf>
    <xf numFmtId="0" fontId="6" fillId="3" borderId="10" xfId="0" applyFont="1" applyFill="1" applyBorder="1" applyAlignment="1">
      <alignment horizontal="center" vertical="center"/>
    </xf>
    <xf numFmtId="0" fontId="0" fillId="6" borderId="7" xfId="0" applyFill="1" applyBorder="1"/>
    <xf numFmtId="0" fontId="0" fillId="6" borderId="16" xfId="0" applyFill="1" applyBorder="1"/>
    <xf numFmtId="0" fontId="0" fillId="0" borderId="0" xfId="0" applyAlignment="1">
      <alignment horizontal="center" vertical="center"/>
    </xf>
    <xf numFmtId="0" fontId="5" fillId="3" borderId="17" xfId="0" applyFont="1" applyFill="1" applyBorder="1" applyAlignment="1">
      <alignment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vertical="center" wrapText="1"/>
    </xf>
    <xf numFmtId="0" fontId="5" fillId="3" borderId="19" xfId="0" applyFont="1" applyFill="1" applyBorder="1" applyAlignment="1">
      <alignment vertical="center" wrapText="1"/>
    </xf>
    <xf numFmtId="0" fontId="5" fillId="3" borderId="20" xfId="0" applyFont="1" applyFill="1" applyBorder="1" applyAlignment="1">
      <alignment vertical="center" wrapText="1"/>
    </xf>
    <xf numFmtId="0" fontId="0" fillId="6" borderId="0" xfId="0" applyFill="1" applyAlignment="1">
      <alignment horizontal="center" vertical="center"/>
    </xf>
    <xf numFmtId="0" fontId="5" fillId="3" borderId="20" xfId="0" applyFont="1" applyFill="1" applyBorder="1" applyAlignment="1">
      <alignment horizontal="center" vertical="center" wrapText="1"/>
    </xf>
    <xf numFmtId="0" fontId="0" fillId="0" borderId="0" xfId="0" applyAlignment="1">
      <alignment vertical="center"/>
    </xf>
    <xf numFmtId="0" fontId="3" fillId="0" borderId="1" xfId="0" applyFont="1" applyBorder="1" applyAlignment="1">
      <alignment vertical="center" wrapText="1"/>
    </xf>
    <xf numFmtId="0" fontId="3" fillId="0" borderId="15" xfId="0" applyFont="1" applyBorder="1" applyAlignment="1">
      <alignment vertical="center"/>
    </xf>
    <xf numFmtId="0" fontId="3" fillId="6" borderId="7" xfId="0" applyFont="1" applyFill="1" applyBorder="1" applyAlignment="1">
      <alignment vertical="center" wrapText="1"/>
    </xf>
    <xf numFmtId="0" fontId="3" fillId="0" borderId="12" xfId="0" applyFont="1" applyBorder="1" applyAlignment="1">
      <alignment vertical="center" wrapText="1"/>
    </xf>
    <xf numFmtId="0" fontId="3" fillId="0" borderId="7" xfId="0" applyFont="1" applyBorder="1" applyAlignment="1">
      <alignment vertical="center" wrapText="1"/>
    </xf>
    <xf numFmtId="0" fontId="3" fillId="0" borderId="14" xfId="0" applyFont="1" applyBorder="1" applyAlignment="1">
      <alignment vertical="center"/>
    </xf>
    <xf numFmtId="0" fontId="3" fillId="6" borderId="14" xfId="0" applyFont="1" applyFill="1" applyBorder="1" applyAlignment="1">
      <alignment vertical="center"/>
    </xf>
    <xf numFmtId="0" fontId="0" fillId="6" borderId="24" xfId="0" applyFill="1" applyBorder="1" applyAlignment="1">
      <alignment horizontal="center" vertical="center"/>
    </xf>
    <xf numFmtId="0" fontId="2" fillId="0" borderId="7" xfId="0" applyFont="1" applyBorder="1" applyAlignment="1">
      <alignment horizontal="center" vertical="center"/>
    </xf>
    <xf numFmtId="0" fontId="2" fillId="6" borderId="1" xfId="0" applyFont="1" applyFill="1" applyBorder="1" applyAlignment="1">
      <alignment horizontal="center" vertical="center"/>
    </xf>
    <xf numFmtId="0" fontId="2" fillId="6" borderId="7" xfId="0" applyFont="1" applyFill="1" applyBorder="1" applyAlignment="1">
      <alignment horizontal="center" vertical="center"/>
    </xf>
    <xf numFmtId="3" fontId="0" fillId="6" borderId="1" xfId="0" applyNumberFormat="1" applyFill="1" applyBorder="1" applyAlignment="1">
      <alignment horizontal="center" vertical="center"/>
    </xf>
    <xf numFmtId="0" fontId="0" fillId="0" borderId="1" xfId="0" applyBorder="1" applyAlignment="1">
      <alignment horizontal="center" vertical="center"/>
    </xf>
    <xf numFmtId="0" fontId="0" fillId="6" borderId="1" xfId="0" applyFill="1" applyBorder="1" applyAlignment="1">
      <alignment horizontal="center" vertical="center" wrapText="1"/>
    </xf>
    <xf numFmtId="0" fontId="0" fillId="6" borderId="4" xfId="0" applyFill="1" applyBorder="1" applyAlignment="1">
      <alignment horizontal="center" vertical="center" wrapText="1"/>
    </xf>
    <xf numFmtId="0" fontId="0" fillId="0" borderId="1" xfId="0" applyBorder="1" applyAlignment="1">
      <alignment horizontal="center" vertical="center" wrapText="1"/>
    </xf>
    <xf numFmtId="0" fontId="2" fillId="0" borderId="15" xfId="0" applyFont="1" applyBorder="1" applyAlignment="1">
      <alignment horizontal="center" vertical="center"/>
    </xf>
    <xf numFmtId="0" fontId="2" fillId="6"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14" xfId="0" applyFont="1" applyBorder="1" applyAlignment="1">
      <alignment horizontal="center" vertical="center"/>
    </xf>
    <xf numFmtId="0" fontId="2"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2" xfId="0" applyFont="1" applyBorder="1" applyAlignment="1">
      <alignment horizontal="center" vertical="center" wrapText="1"/>
    </xf>
    <xf numFmtId="0" fontId="2" fillId="6" borderId="14" xfId="0" applyFont="1" applyFill="1" applyBorder="1" applyAlignment="1">
      <alignment horizontal="center" vertical="center"/>
    </xf>
    <xf numFmtId="0" fontId="2" fillId="6" borderId="1" xfId="0" applyFont="1" applyFill="1" applyBorder="1" applyAlignment="1">
      <alignment horizontal="center" vertical="center" wrapText="1"/>
    </xf>
    <xf numFmtId="0" fontId="1" fillId="0" borderId="12" xfId="0" applyFont="1" applyBorder="1" applyAlignment="1">
      <alignment horizontal="center" vertical="center" wrapText="1"/>
    </xf>
    <xf numFmtId="0" fontId="1" fillId="6" borderId="12"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29"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164" fontId="0" fillId="6" borderId="1" xfId="0" applyNumberFormat="1" applyFill="1" applyBorder="1" applyAlignment="1">
      <alignment horizontal="center" vertical="center"/>
    </xf>
    <xf numFmtId="0" fontId="0" fillId="6" borderId="33" xfId="0" applyFill="1" applyBorder="1" applyAlignment="1">
      <alignment horizontal="center" vertical="center"/>
    </xf>
    <xf numFmtId="0" fontId="0" fillId="6" borderId="34" xfId="0" applyFill="1" applyBorder="1" applyAlignment="1">
      <alignment horizontal="center" vertical="center" wrapText="1"/>
    </xf>
    <xf numFmtId="3" fontId="0" fillId="6" borderId="33" xfId="0" applyNumberFormat="1" applyFill="1" applyBorder="1" applyAlignment="1">
      <alignment horizontal="center" vertical="center"/>
    </xf>
    <xf numFmtId="0" fontId="0" fillId="6" borderId="33" xfId="0" applyFill="1" applyBorder="1" applyAlignment="1">
      <alignment horizontal="center" vertical="center" wrapText="1"/>
    </xf>
    <xf numFmtId="0" fontId="0" fillId="6" borderId="35" xfId="0" applyFill="1" applyBorder="1" applyAlignment="1">
      <alignment horizontal="center" vertical="center" wrapText="1"/>
    </xf>
    <xf numFmtId="0" fontId="0" fillId="6" borderId="12" xfId="0" applyFill="1" applyBorder="1" applyAlignment="1">
      <alignment horizontal="center" vertical="center"/>
    </xf>
    <xf numFmtId="0" fontId="0" fillId="6" borderId="12" xfId="0" applyFill="1" applyBorder="1" applyAlignment="1">
      <alignment horizontal="center" vertical="center" wrapText="1"/>
    </xf>
    <xf numFmtId="0" fontId="0" fillId="6" borderId="36" xfId="0" applyFill="1" applyBorder="1" applyAlignment="1">
      <alignment horizontal="center" vertical="center"/>
    </xf>
    <xf numFmtId="164" fontId="0" fillId="6" borderId="33" xfId="0" applyNumberFormat="1" applyFill="1" applyBorder="1" applyAlignment="1">
      <alignment horizontal="center" vertical="center"/>
    </xf>
    <xf numFmtId="0" fontId="0" fillId="6" borderId="35" xfId="0" applyFill="1" applyBorder="1" applyAlignment="1">
      <alignment horizontal="center" vertical="center"/>
    </xf>
    <xf numFmtId="0" fontId="0" fillId="0" borderId="33" xfId="0" applyBorder="1" applyAlignment="1">
      <alignment horizontal="center" vertical="center"/>
    </xf>
    <xf numFmtId="0" fontId="0" fillId="0" borderId="33" xfId="0" applyBorder="1" applyAlignment="1">
      <alignment horizontal="center" vertical="center" wrapText="1"/>
    </xf>
    <xf numFmtId="0" fontId="13" fillId="0" borderId="37" xfId="1" applyFill="1" applyBorder="1" applyAlignment="1">
      <alignment horizontal="center" vertical="center"/>
    </xf>
    <xf numFmtId="0" fontId="13" fillId="0" borderId="12" xfId="1" applyFill="1" applyBorder="1" applyAlignment="1">
      <alignment horizontal="center" vertical="center"/>
    </xf>
    <xf numFmtId="0" fontId="13" fillId="6" borderId="12" xfId="1" applyFill="1" applyBorder="1" applyAlignment="1">
      <alignment horizontal="center" vertical="center"/>
    </xf>
    <xf numFmtId="0" fontId="0" fillId="6" borderId="14" xfId="0" applyFill="1" applyBorder="1" applyAlignment="1">
      <alignment horizontal="center" vertical="center"/>
    </xf>
    <xf numFmtId="0" fontId="0" fillId="6" borderId="36" xfId="0" applyFill="1" applyBorder="1" applyAlignment="1">
      <alignment horizontal="center" vertical="center" wrapText="1"/>
    </xf>
    <xf numFmtId="0" fontId="0" fillId="6" borderId="37" xfId="0" applyFill="1" applyBorder="1" applyAlignment="1">
      <alignment horizontal="center" vertical="center"/>
    </xf>
    <xf numFmtId="0" fontId="0" fillId="0" borderId="38" xfId="0" applyBorder="1" applyAlignment="1">
      <alignment horizontal="center" vertical="center"/>
    </xf>
    <xf numFmtId="0" fontId="0" fillId="0" borderId="14" xfId="0" applyBorder="1" applyAlignment="1">
      <alignment horizontal="center" vertical="center"/>
    </xf>
    <xf numFmtId="0" fontId="15" fillId="7" borderId="21" xfId="0" applyFont="1" applyFill="1" applyBorder="1" applyAlignment="1">
      <alignment horizontal="center" vertical="center"/>
    </xf>
    <xf numFmtId="0" fontId="15" fillId="7" borderId="25" xfId="0" applyFont="1" applyFill="1" applyBorder="1" applyAlignment="1">
      <alignment horizontal="center" vertical="center"/>
    </xf>
    <xf numFmtId="0" fontId="15" fillId="7" borderId="26" xfId="0" applyFont="1" applyFill="1" applyBorder="1" applyAlignment="1">
      <alignment horizontal="center" vertical="center"/>
    </xf>
    <xf numFmtId="0" fontId="9"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0" fillId="6" borderId="15" xfId="0" applyFill="1" applyBorder="1" applyAlignment="1">
      <alignment horizontal="center" vertical="center"/>
    </xf>
    <xf numFmtId="0" fontId="0" fillId="6" borderId="11" xfId="0" applyFill="1" applyBorder="1" applyAlignment="1">
      <alignment horizontal="center" vertical="center"/>
    </xf>
    <xf numFmtId="0" fontId="11" fillId="6" borderId="16" xfId="0" applyFont="1" applyFill="1" applyBorder="1" applyAlignment="1">
      <alignment horizontal="center" vertical="top"/>
    </xf>
    <xf numFmtId="0" fontId="11" fillId="6" borderId="23" xfId="0" applyFont="1" applyFill="1" applyBorder="1" applyAlignment="1">
      <alignment horizontal="center" vertical="top"/>
    </xf>
    <xf numFmtId="0" fontId="11" fillId="6" borderId="15" xfId="0" applyFont="1" applyFill="1" applyBorder="1" applyAlignment="1">
      <alignment horizontal="center" vertical="top"/>
    </xf>
    <xf numFmtId="0" fontId="11" fillId="6" borderId="10" xfId="0" applyFont="1" applyFill="1" applyBorder="1" applyAlignment="1">
      <alignment horizontal="center" vertical="top"/>
    </xf>
    <xf numFmtId="0" fontId="11" fillId="6" borderId="9" xfId="0" applyFont="1" applyFill="1" applyBorder="1" applyAlignment="1">
      <alignment horizontal="center" vertical="top"/>
    </xf>
    <xf numFmtId="0" fontId="11" fillId="6" borderId="11" xfId="0" applyFont="1" applyFill="1" applyBorder="1" applyAlignment="1">
      <alignment horizontal="center" vertical="top"/>
    </xf>
    <xf numFmtId="0" fontId="11" fillId="7" borderId="0" xfId="0" applyFont="1" applyFill="1" applyAlignment="1">
      <alignment horizontal="center" vertical="center"/>
    </xf>
    <xf numFmtId="0" fontId="0" fillId="7" borderId="0" xfId="0" applyFill="1" applyAlignment="1">
      <alignment horizontal="center" vertical="center"/>
    </xf>
    <xf numFmtId="0" fontId="11" fillId="7" borderId="0" xfId="0" applyFont="1" applyFill="1" applyAlignment="1">
      <alignment horizontal="center"/>
    </xf>
    <xf numFmtId="0" fontId="0" fillId="7" borderId="0" xfId="0" applyFill="1" applyAlignment="1">
      <alignment horizontal="center"/>
    </xf>
    <xf numFmtId="0" fontId="16" fillId="7" borderId="9"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5" xfId="0" applyFont="1" applyFill="1" applyBorder="1" applyAlignment="1">
      <alignment horizontal="center" vertical="center"/>
    </xf>
    <xf numFmtId="0" fontId="11" fillId="6" borderId="10" xfId="0" applyFont="1" applyFill="1" applyBorder="1" applyAlignment="1">
      <alignment horizontal="center" vertical="center"/>
    </xf>
    <xf numFmtId="0" fontId="11" fillId="6" borderId="9" xfId="0" applyFont="1" applyFill="1" applyBorder="1" applyAlignment="1">
      <alignment horizontal="center" vertical="center"/>
    </xf>
    <xf numFmtId="0" fontId="11" fillId="6" borderId="11" xfId="0" applyFont="1" applyFill="1" applyBorder="1" applyAlignment="1">
      <alignment horizontal="center" vertical="center"/>
    </xf>
    <xf numFmtId="0" fontId="0" fillId="6" borderId="1" xfId="0" applyFill="1" applyBorder="1" applyAlignment="1">
      <alignment horizontal="center"/>
    </xf>
    <xf numFmtId="0" fontId="11" fillId="6" borderId="8" xfId="0" applyFont="1" applyFill="1" applyBorder="1" applyAlignment="1">
      <alignment horizontal="center" vertical="center"/>
    </xf>
    <xf numFmtId="0" fontId="11" fillId="6" borderId="0" xfId="0" applyFont="1" applyFill="1" applyAlignment="1">
      <alignment horizontal="center" vertical="center"/>
    </xf>
    <xf numFmtId="0" fontId="11" fillId="6" borderId="3" xfId="0" applyFont="1" applyFill="1" applyBorder="1" applyAlignment="1">
      <alignment horizontal="center" vertical="center"/>
    </xf>
    <xf numFmtId="0" fontId="16" fillId="7" borderId="5" xfId="0" applyFont="1" applyFill="1" applyBorder="1" applyAlignment="1">
      <alignment horizontal="center" vertical="center"/>
    </xf>
    <xf numFmtId="0" fontId="16" fillId="7" borderId="6" xfId="0" applyFont="1" applyFill="1" applyBorder="1" applyAlignment="1">
      <alignment horizontal="center" vertical="center"/>
    </xf>
    <xf numFmtId="0" fontId="17" fillId="3" borderId="1" xfId="0" applyFont="1" applyFill="1" applyBorder="1" applyAlignment="1">
      <alignment horizontal="center" vertical="center" wrapText="1"/>
    </xf>
    <xf numFmtId="0" fontId="8" fillId="8" borderId="21" xfId="0" applyFont="1" applyFill="1" applyBorder="1" applyAlignment="1">
      <alignment horizontal="center" vertical="center" wrapText="1"/>
    </xf>
    <xf numFmtId="0" fontId="8" fillId="8" borderId="22" xfId="0" applyFont="1" applyFill="1" applyBorder="1" applyAlignment="1">
      <alignment horizontal="center" vertical="center" wrapText="1"/>
    </xf>
    <xf numFmtId="0" fontId="16" fillId="7" borderId="12" xfId="0" applyFont="1" applyFill="1" applyBorder="1" applyAlignment="1">
      <alignment horizontal="center" vertical="center"/>
    </xf>
    <xf numFmtId="0" fontId="16" fillId="7" borderId="13" xfId="0" applyFont="1" applyFill="1" applyBorder="1" applyAlignment="1">
      <alignment horizontal="center" vertical="center"/>
    </xf>
    <xf numFmtId="0" fontId="16" fillId="7" borderId="14" xfId="0" applyFont="1" applyFill="1" applyBorder="1" applyAlignment="1">
      <alignment horizontal="center" vertical="center"/>
    </xf>
    <xf numFmtId="0" fontId="12" fillId="7" borderId="12" xfId="0" applyFont="1" applyFill="1" applyBorder="1" applyAlignment="1">
      <alignment horizontal="center" vertical="center" wrapText="1"/>
    </xf>
    <xf numFmtId="0" fontId="12" fillId="7" borderId="13" xfId="0" applyFont="1" applyFill="1" applyBorder="1" applyAlignment="1">
      <alignment horizontal="center" vertical="center" wrapText="1"/>
    </xf>
    <xf numFmtId="0" fontId="12" fillId="7" borderId="14" xfId="0" applyFont="1" applyFill="1" applyBorder="1" applyAlignment="1">
      <alignment horizontal="center" vertical="center" wrapText="1"/>
    </xf>
  </cellXfs>
  <cellStyles count="2">
    <cellStyle name="Hipervínculo" xfId="1" builtinId="8"/>
    <cellStyle name="Normal" xfId="0" builtinId="0"/>
  </cellStyles>
  <dxfs count="60">
    <dxf>
      <alignment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border outline="0">
        <top style="medium">
          <color indexed="64"/>
        </top>
      </border>
    </dxf>
    <dxf>
      <alignment vertical="center" textRotation="0" wrapText="0" indent="0" justifyLastLine="0" shrinkToFit="0" readingOrder="0"/>
    </dxf>
    <dxf>
      <border outline="0">
        <bottom style="medium">
          <color indexed="64"/>
        </bottom>
      </border>
    </dxf>
    <dxf>
      <font>
        <b/>
        <i val="0"/>
        <strike val="0"/>
        <condense val="0"/>
        <extend val="0"/>
        <outline val="0"/>
        <shadow val="0"/>
        <u val="none"/>
        <vertAlign val="baseline"/>
        <sz val="11"/>
        <color theme="0"/>
        <name val="Arial"/>
        <scheme val="none"/>
      </font>
      <fill>
        <patternFill patternType="solid">
          <fgColor indexed="64"/>
          <bgColor theme="3" tint="0.39997558519241921"/>
        </patternFill>
      </fill>
      <alignment horizontal="general"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solid">
          <fgColor indexed="64"/>
          <bgColor theme="0"/>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medium">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theme="1"/>
        <name val="Calibri"/>
        <family val="2"/>
        <scheme val="minor"/>
      </font>
      <alignment horizontal="center"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numFmt numFmtId="164" formatCode="dd\-mm\-yy;@"/>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left style="medium">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numFmt numFmtId="3" formatCode="#,##0"/>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medium">
          <color indexed="64"/>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strike val="0"/>
        <outline val="0"/>
        <shadow val="0"/>
        <vertAlign val="baseline"/>
        <sz val="12"/>
        <name val="Calibri"/>
        <family val="2"/>
        <scheme val="minor"/>
      </font>
      <alignment horizontal="center" textRotation="0" indent="0" justifyLastLine="0" shrinkToFit="0" readingOrder="0"/>
    </dxf>
    <dxf>
      <border>
        <bottom style="medium">
          <color indexed="64"/>
        </bottom>
      </border>
    </dxf>
    <dxf>
      <alignment horizontal="center" vertical="center" textRotation="0" wrapText="1" indent="0" justifyLastLine="0" shrinkToFit="0" readingOrder="0"/>
    </dxf>
  </dxfs>
  <tableStyles count="0" defaultTableStyle="TableStyleMedium2" defaultPivotStyle="PivotStyleLight16"/>
  <colors>
    <mruColors>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24</xdr:col>
      <xdr:colOff>439210</xdr:colOff>
      <xdr:row>0</xdr:row>
      <xdr:rowOff>35719</xdr:rowOff>
    </xdr:from>
    <xdr:to>
      <xdr:col>24</xdr:col>
      <xdr:colOff>1709649</xdr:colOff>
      <xdr:row>1</xdr:row>
      <xdr:rowOff>547687</xdr:rowOff>
    </xdr:to>
    <xdr:pic>
      <xdr:nvPicPr>
        <xdr:cNvPr id="3" name="Imagen 2">
          <a:extLst>
            <a:ext uri="{FF2B5EF4-FFF2-40B4-BE49-F238E27FC236}">
              <a16:creationId xmlns:a16="http://schemas.microsoft.com/office/drawing/2014/main" id="{886135A9-B499-40F7-954B-048A7EE3DDAA}"/>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49335" y="35719"/>
          <a:ext cx="1270439" cy="8929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690562</xdr:colOff>
      <xdr:row>0</xdr:row>
      <xdr:rowOff>59532</xdr:rowOff>
    </xdr:from>
    <xdr:to>
      <xdr:col>7</xdr:col>
      <xdr:colOff>1961001</xdr:colOff>
      <xdr:row>1</xdr:row>
      <xdr:rowOff>571500</xdr:rowOff>
    </xdr:to>
    <xdr:pic>
      <xdr:nvPicPr>
        <xdr:cNvPr id="3" name="Imagen 2">
          <a:extLst>
            <a:ext uri="{FF2B5EF4-FFF2-40B4-BE49-F238E27FC236}">
              <a16:creationId xmlns:a16="http://schemas.microsoft.com/office/drawing/2014/main" id="{66BC4579-49A2-4365-A9FB-D92BC0868CCE}"/>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79968" y="59532"/>
          <a:ext cx="1270439" cy="8929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190496</xdr:colOff>
      <xdr:row>0</xdr:row>
      <xdr:rowOff>59530</xdr:rowOff>
    </xdr:from>
    <xdr:to>
      <xdr:col>7</xdr:col>
      <xdr:colOff>1460935</xdr:colOff>
      <xdr:row>1</xdr:row>
      <xdr:rowOff>571498</xdr:rowOff>
    </xdr:to>
    <xdr:pic>
      <xdr:nvPicPr>
        <xdr:cNvPr id="2" name="Imagen 1">
          <a:extLst>
            <a:ext uri="{FF2B5EF4-FFF2-40B4-BE49-F238E27FC236}">
              <a16:creationId xmlns:a16="http://schemas.microsoft.com/office/drawing/2014/main" id="{21F0EA38-CDDC-42B1-BFEB-410BADC69D23}"/>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79902" y="59530"/>
          <a:ext cx="1270439" cy="89296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750089</xdr:colOff>
      <xdr:row>0</xdr:row>
      <xdr:rowOff>71436</xdr:rowOff>
    </xdr:from>
    <xdr:to>
      <xdr:col>7</xdr:col>
      <xdr:colOff>2020528</xdr:colOff>
      <xdr:row>1</xdr:row>
      <xdr:rowOff>583404</xdr:rowOff>
    </xdr:to>
    <xdr:pic>
      <xdr:nvPicPr>
        <xdr:cNvPr id="2" name="Imagen 1">
          <a:extLst>
            <a:ext uri="{FF2B5EF4-FFF2-40B4-BE49-F238E27FC236}">
              <a16:creationId xmlns:a16="http://schemas.microsoft.com/office/drawing/2014/main" id="{77D2C0E7-6C77-455D-B19C-A3FF6F32324F}"/>
            </a:ext>
          </a:extLst>
        </xdr:cNvPr>
        <xdr:cNvPicPr preferRelativeResize="0">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490277" y="71436"/>
          <a:ext cx="1270439" cy="8929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2183606</xdr:colOff>
      <xdr:row>5</xdr:row>
      <xdr:rowOff>388144</xdr:rowOff>
    </xdr:from>
    <xdr:to>
      <xdr:col>3</xdr:col>
      <xdr:colOff>1507331</xdr:colOff>
      <xdr:row>5</xdr:row>
      <xdr:rowOff>492919</xdr:rowOff>
    </xdr:to>
    <xdr:sp macro="" textlink="">
      <xdr:nvSpPr>
        <xdr:cNvPr id="2" name="Flecha: a la derecha 1">
          <a:extLst>
            <a:ext uri="{FF2B5EF4-FFF2-40B4-BE49-F238E27FC236}">
              <a16:creationId xmlns:a16="http://schemas.microsoft.com/office/drawing/2014/main" id="{00000000-0008-0000-0500-000002000000}"/>
            </a:ext>
          </a:extLst>
        </xdr:cNvPr>
        <xdr:cNvSpPr/>
      </xdr:nvSpPr>
      <xdr:spPr>
        <a:xfrm>
          <a:off x="3481387" y="1674019"/>
          <a:ext cx="1538288" cy="104775"/>
        </a:xfrm>
        <a:prstGeom prst="rightArrow">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9525</xdr:colOff>
      <xdr:row>5</xdr:row>
      <xdr:rowOff>0</xdr:rowOff>
    </xdr:from>
    <xdr:to>
      <xdr:col>4</xdr:col>
      <xdr:colOff>180975</xdr:colOff>
      <xdr:row>5</xdr:row>
      <xdr:rowOff>171450</xdr:rowOff>
    </xdr:to>
    <xdr:pic>
      <xdr:nvPicPr>
        <xdr:cNvPr id="4" name="Imagen 3">
          <a:extLst>
            <a:ext uri="{FF2B5EF4-FFF2-40B4-BE49-F238E27FC236}">
              <a16:creationId xmlns:a16="http://schemas.microsoft.com/office/drawing/2014/main" id="{00000000-0008-0000-0500-000004000000}"/>
            </a:ext>
            <a:ext uri="{147F2762-F138-4A5C-976F-8EAC2B608ADB}">
              <a16:predDERef xmlns:a16="http://schemas.microsoft.com/office/drawing/2014/main" pred="{00000000-0008-0000-0500-000002000000}"/>
            </a:ext>
          </a:extLst>
        </xdr:cNvPr>
        <xdr:cNvPicPr>
          <a:picLocks noChangeAspect="1"/>
        </xdr:cNvPicPr>
      </xdr:nvPicPr>
      <xdr:blipFill>
        <a:blip xmlns:r="http://schemas.openxmlformats.org/officeDocument/2006/relationships" r:embed="rId1"/>
        <a:stretch>
          <a:fillRect/>
        </a:stretch>
      </xdr:blipFill>
      <xdr:spPr>
        <a:xfrm>
          <a:off x="8953500" y="1285875"/>
          <a:ext cx="171450" cy="17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9</xdr:col>
      <xdr:colOff>423317</xdr:colOff>
      <xdr:row>8</xdr:row>
      <xdr:rowOff>50765</xdr:rowOff>
    </xdr:to>
    <xdr:sp macro="" textlink="">
      <xdr:nvSpPr>
        <xdr:cNvPr id="2" name="EsriDoNotEdit">
          <a:extLst>
            <a:ext uri="{FF2B5EF4-FFF2-40B4-BE49-F238E27FC236}">
              <a16:creationId xmlns:a16="http://schemas.microsoft.com/office/drawing/2014/main" id="{00000000-0008-0000-0700-000002000000}"/>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Diccionario" displayName="Diccionario" ref="B9:Y21" totalsRowShown="0" headerRowDxfId="59" dataDxfId="57" headerRowBorderDxfId="58" tableBorderDxfId="56">
  <autoFilter ref="B9:Y21" xr:uid="{00000000-0009-0000-0100-000003000000}"/>
  <tableColumns count="24">
    <tableColumn id="1" xr3:uid="{00000000-0010-0000-0000-000001000000}" name="Feature dataset" dataDxfId="55"/>
    <tableColumn id="2" xr3:uid="{00000000-0010-0000-0000-000002000000}" name="Nombre del feature class" dataDxfId="54"/>
    <tableColumn id="3" xr3:uid="{00000000-0010-0000-0000-000003000000}" name="Alias FC" dataDxfId="53"/>
    <tableColumn id="4" xr3:uid="{00000000-0010-0000-0000-000004000000}" name="Geometría / Tipo Dato" dataDxfId="52"/>
    <tableColumn id="5" xr3:uid="{00000000-0010-0000-0000-000005000000}" name="Cantidad de elementos" dataDxfId="51"/>
    <tableColumn id="6" xr3:uid="{00000000-0010-0000-0000-000006000000}" name="Descripción" dataDxfId="50"/>
    <tableColumn id="7" xr3:uid="{00000000-0010-0000-0000-000007000000}" name="Dependencia  " dataDxfId="49"/>
    <tableColumn id="8" xr3:uid="{00000000-0010-0000-0000-000008000000}" name="Correo de contacto" dataDxfId="48"/>
    <tableColumn id="9" xr3:uid="{00000000-0010-0000-0000-000009000000}" name="Sistema de coordenadas" dataDxfId="47"/>
    <tableColumn id="10" xr3:uid="{00000000-0010-0000-0000-00000A000000}" name="Fecha de elaboración" dataDxfId="46"/>
    <tableColumn id="11" xr3:uid="{00000000-0010-0000-0000-00000B000000}" name="Topología" dataDxfId="45"/>
    <tableColumn id="12" xr3:uid="{00000000-0010-0000-0000-00000C000000}" name="Reglas topológicas" dataDxfId="44"/>
    <tableColumn id="13" xr3:uid="{00000000-0010-0000-0000-00000D000000}" name="Excepciones" dataDxfId="43"/>
    <tableColumn id="14" xr3:uid="{00000000-0010-0000-0000-00000E000000}" name="Nombre del campo" dataDxfId="42"/>
    <tableColumn id="15" xr3:uid="{00000000-0010-0000-0000-00000F000000}" name="Tipo de dato" dataDxfId="41"/>
    <tableColumn id="16" xr3:uid="{00000000-0010-0000-0000-000010000000}" name="Longitud dato" dataDxfId="40"/>
    <tableColumn id="17" xr3:uid="{00000000-0010-0000-0000-000011000000}" name="Alias Campo" dataDxfId="39"/>
    <tableColumn id="18" xr3:uid="{00000000-0010-0000-0000-000012000000}" name="Descripción del campo" dataDxfId="38"/>
    <tableColumn id="19" xr3:uid="{00000000-0010-0000-0000-000013000000}" name="Acepta nulos" dataDxfId="37"/>
    <tableColumn id="20" xr3:uid="{00000000-0010-0000-0000-000014000000}" name="Subtipo/Dominio" dataDxfId="36"/>
    <tableColumn id="21" xr3:uid="{00000000-0010-0000-0000-000015000000}" name="Feature Class_x000a_publicable" dataDxfId="35"/>
    <tableColumn id="22" xr3:uid="{00000000-0010-0000-0000-000016000000}" name="Campo publicable" dataDxfId="34"/>
    <tableColumn id="23" xr3:uid="{00000000-0010-0000-0000-000017000000}" name="Clasificación" dataDxfId="33"/>
    <tableColumn id="24" xr3:uid="{00000000-0010-0000-0000-000018000000}" name="Observaciones" dataDxfId="32"/>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Dominios" displayName="Dominios" ref="B9:H16" totalsRowShown="0" headerRowDxfId="31" dataDxfId="29" headerRowBorderDxfId="30" tableBorderDxfId="28">
  <autoFilter ref="B9:H16" xr:uid="{00000000-0009-0000-0100-000001000000}"/>
  <tableColumns count="7">
    <tableColumn id="1" xr3:uid="{00000000-0010-0000-0100-000001000000}" name="Nombre dominio" dataDxfId="27"/>
    <tableColumn id="2" xr3:uid="{00000000-0010-0000-0100-000002000000}" name="Tipo dato" dataDxfId="26"/>
    <tableColumn id="3" xr3:uid="{00000000-0010-0000-0100-000003000000}" name="Valor por defecto" dataDxfId="25"/>
    <tableColumn id="4" xr3:uid="{00000000-0010-0000-0100-000004000000}" name="Descripción" dataDxfId="24"/>
    <tableColumn id="5" xr3:uid="{00000000-0010-0000-0100-000005000000}" name="Código" dataDxfId="23"/>
    <tableColumn id="6" xr3:uid="{00000000-0010-0000-0100-000006000000}" name="Nombre" dataDxfId="22"/>
    <tableColumn id="7" xr3:uid="{00000000-0010-0000-0100-000007000000}" name="Descripción Código" dataDxfId="21"/>
  </tableColumns>
  <tableStyleInfo name="TableStyleLight1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Subtipos" displayName="Subtipos" ref="B9:H31" totalsRowShown="0" headerRowDxfId="20" headerRowBorderDxfId="19" tableBorderDxfId="18" totalsRowBorderDxfId="17">
  <autoFilter ref="B9:H31" xr:uid="{00000000-0009-0000-0100-000002000000}"/>
  <tableColumns count="7">
    <tableColumn id="1" xr3:uid="{00000000-0010-0000-0200-000001000000}" name="Nombre de subtipo"/>
    <tableColumn id="2" xr3:uid="{00000000-0010-0000-0200-000002000000}" name="Tipo dato" dataDxfId="16"/>
    <tableColumn id="3" xr3:uid="{00000000-0010-0000-0200-000003000000}" name="Valor por defecto" dataDxfId="15"/>
    <tableColumn id="4" xr3:uid="{00000000-0010-0000-0200-000004000000}" name="Descripción" dataDxfId="14"/>
    <tableColumn id="5" xr3:uid="{00000000-0010-0000-0200-000005000000}" name="Código" dataDxfId="13"/>
    <tableColumn id="6" xr3:uid="{00000000-0010-0000-0200-000006000000}" name="Nombre" dataDxfId="12"/>
    <tableColumn id="7" xr3:uid="{00000000-0010-0000-0200-000007000000}" name="Descripción Código" dataDxfId="11"/>
  </tableColumns>
  <tableStyleInfo name="TableStyleLight1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a4" displayName="Tabla4" ref="B9:H10" totalsRowShown="0" headerRowDxfId="10" dataDxfId="8" headerRowBorderDxfId="9" tableBorderDxfId="7">
  <autoFilter ref="B9:H10" xr:uid="{00000000-0009-0000-0100-000004000000}"/>
  <tableColumns count="7">
    <tableColumn id="1" xr3:uid="{00000000-0010-0000-0300-000001000000}" name="Nombre imagen" dataDxfId="6"/>
    <tableColumn id="2" xr3:uid="{00000000-0010-0000-0300-000002000000}" name="Dependencia  " dataDxfId="5"/>
    <tableColumn id="3" xr3:uid="{00000000-0010-0000-0300-000003000000}" name="Correo de contacto" dataDxfId="4"/>
    <tableColumn id="4" xr3:uid="{00000000-0010-0000-0300-000004000000}" name="Descripción" dataDxfId="3"/>
    <tableColumn id="5" xr3:uid="{00000000-0010-0000-0300-000005000000}" name="Imagen publicable" dataDxfId="2"/>
    <tableColumn id="6" xr3:uid="{00000000-0010-0000-0300-000006000000}" name="Clasificación" dataDxfId="1"/>
    <tableColumn id="7" xr3:uid="{00000000-0010-0000-0300-000007000000}" name="Observaciones" dataDxfId="0"/>
  </tableColumns>
  <tableStyleInfo name="TableStyleLight1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Z21"/>
  <sheetViews>
    <sheetView tabSelected="1" zoomScale="55" zoomScaleNormal="55" workbookViewId="0">
      <selection activeCell="H13" sqref="H13"/>
    </sheetView>
  </sheetViews>
  <sheetFormatPr baseColWidth="10" defaultColWidth="10.8984375" defaultRowHeight="15.6" x14ac:dyDescent="0.3"/>
  <cols>
    <col min="1" max="1" width="3.3984375" style="7" customWidth="1"/>
    <col min="2" max="2" width="34" style="7" customWidth="1"/>
    <col min="3" max="3" width="34.09765625" style="7" customWidth="1"/>
    <col min="4" max="4" width="34.796875" style="42" bestFit="1" customWidth="1"/>
    <col min="5" max="5" width="23.09765625" style="9" customWidth="1"/>
    <col min="6" max="6" width="23.8984375" style="9" customWidth="1"/>
    <col min="7" max="7" width="41.09765625" style="7" customWidth="1"/>
    <col min="8" max="8" width="36.5" style="7" customWidth="1"/>
    <col min="9" max="9" width="32.3984375" style="7" customWidth="1"/>
    <col min="10" max="10" width="34.296875" style="7" bestFit="1" customWidth="1"/>
    <col min="11" max="11" width="22.5" style="9" customWidth="1"/>
    <col min="12" max="12" width="12.09765625" style="9" customWidth="1"/>
    <col min="13" max="13" width="22.59765625" style="7" customWidth="1"/>
    <col min="14" max="14" width="18.8984375" style="7" customWidth="1"/>
    <col min="15" max="15" width="29.5" style="7" customWidth="1"/>
    <col min="16" max="16" width="22.8984375" style="7" bestFit="1" customWidth="1"/>
    <col min="17" max="17" width="15.5" style="7" customWidth="1"/>
    <col min="18" max="18" width="29.59765625" style="7" customWidth="1"/>
    <col min="19" max="19" width="36.8984375" style="7" customWidth="1"/>
    <col min="20" max="20" width="15" style="7" customWidth="1"/>
    <col min="21" max="21" width="23.3984375" style="7" bestFit="1" customWidth="1"/>
    <col min="22" max="22" width="15.8984375" style="42" bestFit="1" customWidth="1"/>
    <col min="23" max="23" width="19.3984375" style="42" customWidth="1"/>
    <col min="24" max="24" width="27.8984375" style="42" customWidth="1"/>
    <col min="25" max="25" width="35" style="20" customWidth="1"/>
    <col min="26" max="16384" width="10.8984375" style="7"/>
  </cols>
  <sheetData>
    <row r="1" spans="2:26" ht="30" customHeight="1" x14ac:dyDescent="0.3">
      <c r="B1" s="103" t="s">
        <v>0</v>
      </c>
      <c r="C1" s="104"/>
      <c r="D1" s="107" t="s">
        <v>1</v>
      </c>
      <c r="E1" s="108"/>
      <c r="F1" s="108"/>
      <c r="G1" s="108"/>
      <c r="H1" s="108"/>
      <c r="I1" s="108"/>
      <c r="J1" s="108"/>
      <c r="K1" s="108"/>
      <c r="L1" s="108"/>
      <c r="M1" s="108"/>
      <c r="N1" s="108"/>
      <c r="O1" s="108"/>
      <c r="P1" s="108"/>
      <c r="Q1" s="108"/>
      <c r="R1" s="108"/>
      <c r="S1" s="108"/>
      <c r="T1" s="108"/>
      <c r="U1" s="108"/>
      <c r="V1" s="108"/>
      <c r="W1" s="108"/>
      <c r="X1" s="109"/>
      <c r="Y1" s="105"/>
    </row>
    <row r="2" spans="2:26" ht="50.1" customHeight="1" x14ac:dyDescent="0.3">
      <c r="B2" s="103" t="s">
        <v>2</v>
      </c>
      <c r="C2" s="104"/>
      <c r="D2" s="110" t="s">
        <v>3</v>
      </c>
      <c r="E2" s="111"/>
      <c r="F2" s="111"/>
      <c r="G2" s="111"/>
      <c r="H2" s="111"/>
      <c r="I2" s="111"/>
      <c r="J2" s="111"/>
      <c r="K2" s="111"/>
      <c r="L2" s="111"/>
      <c r="M2" s="111"/>
      <c r="N2" s="111"/>
      <c r="O2" s="111"/>
      <c r="P2" s="111"/>
      <c r="Q2" s="111"/>
      <c r="R2" s="111"/>
      <c r="S2" s="111"/>
      <c r="T2" s="111"/>
      <c r="U2" s="111"/>
      <c r="V2" s="111"/>
      <c r="W2" s="111"/>
      <c r="X2" s="112"/>
      <c r="Y2" s="106"/>
    </row>
    <row r="3" spans="2:26" ht="10.5" customHeight="1" x14ac:dyDescent="0.3"/>
    <row r="4" spans="2:26" ht="18.75" customHeight="1" x14ac:dyDescent="0.3">
      <c r="B4" s="113" t="s">
        <v>4</v>
      </c>
      <c r="C4" s="114"/>
      <c r="D4" s="114"/>
      <c r="E4" s="114"/>
      <c r="F4" s="114"/>
      <c r="G4" s="114"/>
      <c r="H4" s="114"/>
      <c r="I4" s="114"/>
      <c r="J4" s="114"/>
      <c r="K4" s="114"/>
      <c r="L4" s="114"/>
      <c r="M4" s="114"/>
      <c r="N4" s="114"/>
      <c r="O4" s="114"/>
      <c r="P4" s="114"/>
      <c r="Q4" s="114"/>
      <c r="R4" s="114"/>
      <c r="S4" s="114"/>
      <c r="T4" s="114"/>
      <c r="U4" s="114"/>
      <c r="V4" s="114"/>
      <c r="W4" s="114"/>
      <c r="X4" s="114"/>
      <c r="Y4" s="114"/>
    </row>
    <row r="5" spans="2:26" ht="9" customHeight="1" x14ac:dyDescent="0.3"/>
    <row r="6" spans="2:26" ht="18.75" customHeight="1" x14ac:dyDescent="0.35">
      <c r="B6" s="115" t="s">
        <v>5</v>
      </c>
      <c r="C6" s="116"/>
      <c r="D6" s="116"/>
      <c r="E6" s="116"/>
      <c r="F6" s="116"/>
      <c r="G6" s="116"/>
      <c r="H6" s="116"/>
      <c r="I6" s="116"/>
      <c r="J6" s="116"/>
      <c r="K6" s="116"/>
      <c r="L6" s="116"/>
      <c r="M6" s="116"/>
      <c r="N6" s="116"/>
      <c r="O6" s="116"/>
      <c r="P6" s="116"/>
      <c r="Q6" s="116"/>
      <c r="R6" s="116"/>
      <c r="S6" s="116"/>
      <c r="T6" s="116"/>
      <c r="U6" s="116"/>
      <c r="V6" s="116"/>
      <c r="W6" s="116"/>
      <c r="X6" s="116"/>
      <c r="Y6" s="116"/>
    </row>
    <row r="7" spans="2:26" ht="7.5" customHeight="1" thickBot="1" x14ac:dyDescent="0.35"/>
    <row r="8" spans="2:26" ht="29.1" customHeight="1" thickBot="1" x14ac:dyDescent="0.35">
      <c r="B8" s="100" t="s">
        <v>6</v>
      </c>
      <c r="C8" s="101"/>
      <c r="D8" s="101"/>
      <c r="E8" s="101"/>
      <c r="F8" s="101"/>
      <c r="G8" s="101"/>
      <c r="H8" s="101"/>
      <c r="I8" s="102"/>
      <c r="J8" s="100" t="s">
        <v>7</v>
      </c>
      <c r="K8" s="101"/>
      <c r="L8" s="101"/>
      <c r="M8" s="101"/>
      <c r="N8" s="102"/>
      <c r="O8" s="100" t="s">
        <v>8</v>
      </c>
      <c r="P8" s="101"/>
      <c r="Q8" s="101"/>
      <c r="R8" s="101"/>
      <c r="S8" s="101"/>
      <c r="T8" s="101"/>
      <c r="U8" s="102"/>
      <c r="V8" s="100" t="s">
        <v>9</v>
      </c>
      <c r="W8" s="101"/>
      <c r="X8" s="101"/>
      <c r="Y8" s="102"/>
    </row>
    <row r="9" spans="2:26" ht="38.1" customHeight="1" thickBot="1" x14ac:dyDescent="0.35">
      <c r="B9" s="72" t="s">
        <v>10</v>
      </c>
      <c r="C9" s="73" t="s">
        <v>11</v>
      </c>
      <c r="D9" s="73" t="s">
        <v>12</v>
      </c>
      <c r="E9" s="73" t="s">
        <v>13</v>
      </c>
      <c r="F9" s="73" t="s">
        <v>14</v>
      </c>
      <c r="G9" s="73" t="s">
        <v>15</v>
      </c>
      <c r="H9" s="74" t="s">
        <v>16</v>
      </c>
      <c r="I9" s="78" t="s">
        <v>17</v>
      </c>
      <c r="J9" s="72" t="s">
        <v>18</v>
      </c>
      <c r="K9" s="73" t="s">
        <v>19</v>
      </c>
      <c r="L9" s="73" t="s">
        <v>20</v>
      </c>
      <c r="M9" s="73" t="s">
        <v>21</v>
      </c>
      <c r="N9" s="78" t="s">
        <v>22</v>
      </c>
      <c r="O9" s="72" t="s">
        <v>23</v>
      </c>
      <c r="P9" s="73" t="s">
        <v>24</v>
      </c>
      <c r="Q9" s="73" t="s">
        <v>25</v>
      </c>
      <c r="R9" s="73" t="s">
        <v>26</v>
      </c>
      <c r="S9" s="73" t="s">
        <v>27</v>
      </c>
      <c r="T9" s="73" t="s">
        <v>28</v>
      </c>
      <c r="U9" s="74" t="s">
        <v>29</v>
      </c>
      <c r="V9" s="75" t="s">
        <v>30</v>
      </c>
      <c r="W9" s="75" t="s">
        <v>31</v>
      </c>
      <c r="X9" s="76" t="s">
        <v>32</v>
      </c>
      <c r="Y9" s="77" t="s">
        <v>33</v>
      </c>
    </row>
    <row r="10" spans="2:26" ht="109.2" x14ac:dyDescent="0.3">
      <c r="B10" s="96" t="s">
        <v>214</v>
      </c>
      <c r="C10" s="80" t="s">
        <v>213</v>
      </c>
      <c r="D10" s="80" t="s">
        <v>213</v>
      </c>
      <c r="E10" s="80" t="s">
        <v>54</v>
      </c>
      <c r="F10" s="82">
        <v>1541</v>
      </c>
      <c r="G10" s="83" t="s">
        <v>171</v>
      </c>
      <c r="H10" s="83" t="s">
        <v>96</v>
      </c>
      <c r="I10" s="97" t="s">
        <v>172</v>
      </c>
      <c r="J10" s="87" t="s">
        <v>170</v>
      </c>
      <c r="K10" s="88" t="s">
        <v>215</v>
      </c>
      <c r="L10" s="80" t="s">
        <v>58</v>
      </c>
      <c r="M10" s="83" t="s">
        <v>220</v>
      </c>
      <c r="N10" s="81" t="s">
        <v>222</v>
      </c>
      <c r="O10" s="98" t="s">
        <v>223</v>
      </c>
      <c r="P10" s="80" t="s">
        <v>56</v>
      </c>
      <c r="Q10" s="80">
        <v>50</v>
      </c>
      <c r="R10" s="90" t="s">
        <v>223</v>
      </c>
      <c r="S10" s="91" t="s">
        <v>216</v>
      </c>
      <c r="T10" s="80" t="s">
        <v>65</v>
      </c>
      <c r="U10" s="92"/>
      <c r="V10" s="87" t="s">
        <v>57</v>
      </c>
      <c r="W10" s="80" t="s">
        <v>57</v>
      </c>
      <c r="X10" s="80" t="s">
        <v>72</v>
      </c>
      <c r="Y10" s="81" t="s">
        <v>221</v>
      </c>
      <c r="Z10" s="20"/>
    </row>
    <row r="11" spans="2:26" ht="109.2" x14ac:dyDescent="0.3">
      <c r="B11" s="84" t="s">
        <v>214</v>
      </c>
      <c r="C11" s="10" t="s">
        <v>213</v>
      </c>
      <c r="D11" s="10" t="s">
        <v>213</v>
      </c>
      <c r="E11" s="10" t="s">
        <v>54</v>
      </c>
      <c r="F11" s="56">
        <v>1541</v>
      </c>
      <c r="G11" s="58" t="s">
        <v>171</v>
      </c>
      <c r="H11" s="58" t="s">
        <v>96</v>
      </c>
      <c r="I11" s="85" t="s">
        <v>172</v>
      </c>
      <c r="J11" s="89" t="s">
        <v>170</v>
      </c>
      <c r="K11" s="79" t="s">
        <v>215</v>
      </c>
      <c r="L11" s="10" t="s">
        <v>58</v>
      </c>
      <c r="M11" s="58" t="s">
        <v>220</v>
      </c>
      <c r="N11" s="59" t="s">
        <v>222</v>
      </c>
      <c r="O11" s="99" t="s">
        <v>173</v>
      </c>
      <c r="P11" s="10" t="s">
        <v>56</v>
      </c>
      <c r="Q11" s="10">
        <v>50</v>
      </c>
      <c r="R11" s="57" t="s">
        <v>173</v>
      </c>
      <c r="S11" s="60" t="s">
        <v>183</v>
      </c>
      <c r="T11" s="10" t="s">
        <v>65</v>
      </c>
      <c r="U11" s="93"/>
      <c r="V11" s="89" t="s">
        <v>57</v>
      </c>
      <c r="W11" s="10" t="s">
        <v>57</v>
      </c>
      <c r="X11" s="10" t="s">
        <v>72</v>
      </c>
      <c r="Y11" s="59" t="s">
        <v>221</v>
      </c>
      <c r="Z11" s="20"/>
    </row>
    <row r="12" spans="2:26" ht="109.2" x14ac:dyDescent="0.3">
      <c r="B12" s="84" t="s">
        <v>214</v>
      </c>
      <c r="C12" s="10" t="s">
        <v>213</v>
      </c>
      <c r="D12" s="10" t="s">
        <v>213</v>
      </c>
      <c r="E12" s="10" t="s">
        <v>54</v>
      </c>
      <c r="F12" s="56">
        <v>1541</v>
      </c>
      <c r="G12" s="58" t="s">
        <v>171</v>
      </c>
      <c r="H12" s="58" t="s">
        <v>96</v>
      </c>
      <c r="I12" s="85" t="s">
        <v>172</v>
      </c>
      <c r="J12" s="89" t="s">
        <v>170</v>
      </c>
      <c r="K12" s="79" t="s">
        <v>215</v>
      </c>
      <c r="L12" s="10" t="s">
        <v>58</v>
      </c>
      <c r="M12" s="58" t="s">
        <v>220</v>
      </c>
      <c r="N12" s="59" t="s">
        <v>222</v>
      </c>
      <c r="O12" s="99" t="s">
        <v>174</v>
      </c>
      <c r="P12" s="10" t="s">
        <v>56</v>
      </c>
      <c r="Q12" s="10">
        <v>50</v>
      </c>
      <c r="R12" s="57" t="s">
        <v>174</v>
      </c>
      <c r="S12" s="60" t="s">
        <v>217</v>
      </c>
      <c r="T12" s="10" t="s">
        <v>57</v>
      </c>
      <c r="U12" s="93"/>
      <c r="V12" s="89" t="s">
        <v>57</v>
      </c>
      <c r="W12" s="10" t="s">
        <v>57</v>
      </c>
      <c r="X12" s="10" t="s">
        <v>72</v>
      </c>
      <c r="Y12" s="59" t="s">
        <v>221</v>
      </c>
      <c r="Z12" s="20"/>
    </row>
    <row r="13" spans="2:26" ht="109.2" x14ac:dyDescent="0.3">
      <c r="B13" s="84" t="s">
        <v>214</v>
      </c>
      <c r="C13" s="10" t="s">
        <v>213</v>
      </c>
      <c r="D13" s="10" t="s">
        <v>213</v>
      </c>
      <c r="E13" s="10" t="s">
        <v>54</v>
      </c>
      <c r="F13" s="56">
        <v>1541</v>
      </c>
      <c r="G13" s="58" t="s">
        <v>171</v>
      </c>
      <c r="H13" s="58" t="s">
        <v>96</v>
      </c>
      <c r="I13" s="85" t="s">
        <v>172</v>
      </c>
      <c r="J13" s="89" t="s">
        <v>170</v>
      </c>
      <c r="K13" s="79" t="s">
        <v>215</v>
      </c>
      <c r="L13" s="10" t="s">
        <v>58</v>
      </c>
      <c r="M13" s="58" t="s">
        <v>220</v>
      </c>
      <c r="N13" s="59" t="s">
        <v>222</v>
      </c>
      <c r="O13" s="99" t="s">
        <v>175</v>
      </c>
      <c r="P13" s="10" t="s">
        <v>56</v>
      </c>
      <c r="Q13" s="10">
        <v>50</v>
      </c>
      <c r="R13" s="60" t="s">
        <v>175</v>
      </c>
      <c r="S13" s="60" t="s">
        <v>184</v>
      </c>
      <c r="T13" s="10" t="s">
        <v>65</v>
      </c>
      <c r="U13" s="93"/>
      <c r="V13" s="89" t="s">
        <v>57</v>
      </c>
      <c r="W13" s="10" t="s">
        <v>57</v>
      </c>
      <c r="X13" s="10" t="s">
        <v>72</v>
      </c>
      <c r="Y13" s="59" t="s">
        <v>221</v>
      </c>
      <c r="Z13" s="20"/>
    </row>
    <row r="14" spans="2:26" ht="109.2" x14ac:dyDescent="0.3">
      <c r="B14" s="84" t="s">
        <v>214</v>
      </c>
      <c r="C14" s="10" t="s">
        <v>213</v>
      </c>
      <c r="D14" s="10" t="s">
        <v>213</v>
      </c>
      <c r="E14" s="10" t="s">
        <v>54</v>
      </c>
      <c r="F14" s="56">
        <v>1541</v>
      </c>
      <c r="G14" s="58" t="s">
        <v>171</v>
      </c>
      <c r="H14" s="58" t="s">
        <v>96</v>
      </c>
      <c r="I14" s="85" t="s">
        <v>172</v>
      </c>
      <c r="J14" s="89" t="s">
        <v>170</v>
      </c>
      <c r="K14" s="79" t="s">
        <v>215</v>
      </c>
      <c r="L14" s="10" t="s">
        <v>58</v>
      </c>
      <c r="M14" s="58" t="s">
        <v>220</v>
      </c>
      <c r="N14" s="59" t="s">
        <v>222</v>
      </c>
      <c r="O14" s="99" t="s">
        <v>176</v>
      </c>
      <c r="P14" s="10" t="s">
        <v>56</v>
      </c>
      <c r="Q14" s="10">
        <v>50</v>
      </c>
      <c r="R14" s="60" t="s">
        <v>176</v>
      </c>
      <c r="S14" s="60" t="s">
        <v>218</v>
      </c>
      <c r="T14" s="10" t="s">
        <v>57</v>
      </c>
      <c r="U14" s="93"/>
      <c r="V14" s="89" t="s">
        <v>57</v>
      </c>
      <c r="W14" s="10" t="s">
        <v>57</v>
      </c>
      <c r="X14" s="10" t="s">
        <v>72</v>
      </c>
      <c r="Y14" s="59" t="s">
        <v>221</v>
      </c>
      <c r="Z14" s="20"/>
    </row>
    <row r="15" spans="2:26" ht="109.2" x14ac:dyDescent="0.3">
      <c r="B15" s="84" t="s">
        <v>214</v>
      </c>
      <c r="C15" s="10" t="s">
        <v>213</v>
      </c>
      <c r="D15" s="10" t="s">
        <v>213</v>
      </c>
      <c r="E15" s="10" t="s">
        <v>54</v>
      </c>
      <c r="F15" s="56">
        <v>1541</v>
      </c>
      <c r="G15" s="58" t="s">
        <v>171</v>
      </c>
      <c r="H15" s="58" t="s">
        <v>96</v>
      </c>
      <c r="I15" s="85" t="s">
        <v>172</v>
      </c>
      <c r="J15" s="89" t="s">
        <v>170</v>
      </c>
      <c r="K15" s="79" t="s">
        <v>215</v>
      </c>
      <c r="L15" s="10" t="s">
        <v>58</v>
      </c>
      <c r="M15" s="58" t="s">
        <v>220</v>
      </c>
      <c r="N15" s="59" t="s">
        <v>222</v>
      </c>
      <c r="O15" s="99" t="s">
        <v>177</v>
      </c>
      <c r="P15" s="10" t="s">
        <v>56</v>
      </c>
      <c r="Q15" s="10">
        <v>50</v>
      </c>
      <c r="R15" s="57" t="s">
        <v>177</v>
      </c>
      <c r="S15" s="60" t="s">
        <v>185</v>
      </c>
      <c r="T15" s="10" t="s">
        <v>57</v>
      </c>
      <c r="U15" s="93"/>
      <c r="V15" s="89" t="s">
        <v>57</v>
      </c>
      <c r="W15" s="10" t="s">
        <v>57</v>
      </c>
      <c r="X15" s="10" t="s">
        <v>72</v>
      </c>
      <c r="Y15" s="59" t="s">
        <v>221</v>
      </c>
      <c r="Z15" s="20"/>
    </row>
    <row r="16" spans="2:26" ht="109.2" x14ac:dyDescent="0.3">
      <c r="B16" s="84" t="s">
        <v>214</v>
      </c>
      <c r="C16" s="10" t="s">
        <v>213</v>
      </c>
      <c r="D16" s="10" t="s">
        <v>213</v>
      </c>
      <c r="E16" s="10" t="s">
        <v>54</v>
      </c>
      <c r="F16" s="56">
        <v>1541</v>
      </c>
      <c r="G16" s="58" t="s">
        <v>171</v>
      </c>
      <c r="H16" s="58" t="s">
        <v>96</v>
      </c>
      <c r="I16" s="86" t="s">
        <v>172</v>
      </c>
      <c r="J16" s="89" t="s">
        <v>170</v>
      </c>
      <c r="K16" s="79" t="s">
        <v>215</v>
      </c>
      <c r="L16" s="10" t="s">
        <v>58</v>
      </c>
      <c r="M16" s="58" t="s">
        <v>220</v>
      </c>
      <c r="N16" s="59" t="s">
        <v>222</v>
      </c>
      <c r="O16" s="99" t="s">
        <v>178</v>
      </c>
      <c r="P16" s="10" t="s">
        <v>56</v>
      </c>
      <c r="Q16" s="57">
        <v>50</v>
      </c>
      <c r="R16" s="10" t="s">
        <v>178</v>
      </c>
      <c r="S16" s="60" t="s">
        <v>219</v>
      </c>
      <c r="T16" s="10" t="s">
        <v>57</v>
      </c>
      <c r="U16" s="94" t="s">
        <v>186</v>
      </c>
      <c r="V16" s="89" t="s">
        <v>57</v>
      </c>
      <c r="W16" s="10" t="s">
        <v>57</v>
      </c>
      <c r="X16" s="10" t="s">
        <v>72</v>
      </c>
      <c r="Y16" s="59" t="s">
        <v>221</v>
      </c>
    </row>
    <row r="17" spans="2:25" ht="109.2" x14ac:dyDescent="0.3">
      <c r="B17" s="84" t="s">
        <v>214</v>
      </c>
      <c r="C17" s="10" t="s">
        <v>213</v>
      </c>
      <c r="D17" s="10" t="s">
        <v>213</v>
      </c>
      <c r="E17" s="10" t="s">
        <v>54</v>
      </c>
      <c r="F17" s="56">
        <v>1541</v>
      </c>
      <c r="G17" s="58" t="s">
        <v>171</v>
      </c>
      <c r="H17" s="58" t="s">
        <v>96</v>
      </c>
      <c r="I17" s="86" t="s">
        <v>172</v>
      </c>
      <c r="J17" s="89" t="s">
        <v>170</v>
      </c>
      <c r="K17" s="79" t="s">
        <v>215</v>
      </c>
      <c r="L17" s="10" t="s">
        <v>58</v>
      </c>
      <c r="M17" s="58" t="s">
        <v>220</v>
      </c>
      <c r="N17" s="59" t="s">
        <v>222</v>
      </c>
      <c r="O17" s="99" t="s">
        <v>179</v>
      </c>
      <c r="P17" s="10" t="s">
        <v>56</v>
      </c>
      <c r="Q17" s="57">
        <v>50</v>
      </c>
      <c r="R17" s="10" t="s">
        <v>179</v>
      </c>
      <c r="S17" s="60" t="s">
        <v>187</v>
      </c>
      <c r="T17" s="10" t="s">
        <v>57</v>
      </c>
      <c r="U17" s="85"/>
      <c r="V17" s="89" t="s">
        <v>57</v>
      </c>
      <c r="W17" s="10" t="s">
        <v>57</v>
      </c>
      <c r="X17" s="10" t="s">
        <v>72</v>
      </c>
      <c r="Y17" s="59" t="s">
        <v>221</v>
      </c>
    </row>
    <row r="18" spans="2:25" ht="109.2" x14ac:dyDescent="0.3">
      <c r="B18" s="84" t="s">
        <v>214</v>
      </c>
      <c r="C18" s="10" t="s">
        <v>213</v>
      </c>
      <c r="D18" s="10" t="s">
        <v>213</v>
      </c>
      <c r="E18" s="10" t="s">
        <v>54</v>
      </c>
      <c r="F18" s="56">
        <v>1541</v>
      </c>
      <c r="G18" s="58" t="s">
        <v>171</v>
      </c>
      <c r="H18" s="58" t="s">
        <v>96</v>
      </c>
      <c r="I18" s="86" t="s">
        <v>172</v>
      </c>
      <c r="J18" s="89" t="s">
        <v>170</v>
      </c>
      <c r="K18" s="79" t="s">
        <v>215</v>
      </c>
      <c r="L18" s="10" t="s">
        <v>58</v>
      </c>
      <c r="M18" s="58" t="s">
        <v>220</v>
      </c>
      <c r="N18" s="59" t="s">
        <v>222</v>
      </c>
      <c r="O18" s="99" t="s">
        <v>180</v>
      </c>
      <c r="P18" s="10" t="s">
        <v>56</v>
      </c>
      <c r="Q18" s="57">
        <v>50</v>
      </c>
      <c r="R18" s="57" t="s">
        <v>180</v>
      </c>
      <c r="S18" s="60" t="s">
        <v>188</v>
      </c>
      <c r="T18" s="10" t="s">
        <v>57</v>
      </c>
      <c r="U18" s="94"/>
      <c r="V18" s="89" t="s">
        <v>57</v>
      </c>
      <c r="W18" s="10" t="s">
        <v>57</v>
      </c>
      <c r="X18" s="10" t="s">
        <v>72</v>
      </c>
      <c r="Y18" s="59" t="s">
        <v>221</v>
      </c>
    </row>
    <row r="19" spans="2:25" ht="109.2" x14ac:dyDescent="0.3">
      <c r="B19" s="84" t="s">
        <v>214</v>
      </c>
      <c r="C19" s="10" t="s">
        <v>213</v>
      </c>
      <c r="D19" s="10" t="s">
        <v>213</v>
      </c>
      <c r="E19" s="10" t="s">
        <v>54</v>
      </c>
      <c r="F19" s="56">
        <v>1541</v>
      </c>
      <c r="G19" s="58" t="s">
        <v>171</v>
      </c>
      <c r="H19" s="58" t="s">
        <v>96</v>
      </c>
      <c r="I19" s="86" t="s">
        <v>172</v>
      </c>
      <c r="J19" s="89" t="s">
        <v>170</v>
      </c>
      <c r="K19" s="79" t="s">
        <v>215</v>
      </c>
      <c r="L19" s="10" t="s">
        <v>58</v>
      </c>
      <c r="M19" s="58" t="s">
        <v>220</v>
      </c>
      <c r="N19" s="59" t="s">
        <v>222</v>
      </c>
      <c r="O19" s="95" t="s">
        <v>181</v>
      </c>
      <c r="P19" s="10" t="s">
        <v>56</v>
      </c>
      <c r="Q19" s="10">
        <v>50</v>
      </c>
      <c r="R19" s="10" t="s">
        <v>181</v>
      </c>
      <c r="S19" s="58" t="s">
        <v>189</v>
      </c>
      <c r="T19" s="10" t="s">
        <v>57</v>
      </c>
      <c r="U19" s="85"/>
      <c r="V19" s="89" t="s">
        <v>57</v>
      </c>
      <c r="W19" s="10" t="s">
        <v>57</v>
      </c>
      <c r="X19" s="10" t="s">
        <v>72</v>
      </c>
      <c r="Y19" s="59" t="s">
        <v>221</v>
      </c>
    </row>
    <row r="20" spans="2:25" ht="109.2" x14ac:dyDescent="0.3">
      <c r="B20" s="84" t="s">
        <v>214</v>
      </c>
      <c r="C20" s="10" t="s">
        <v>213</v>
      </c>
      <c r="D20" s="10" t="s">
        <v>213</v>
      </c>
      <c r="E20" s="10" t="s">
        <v>54</v>
      </c>
      <c r="F20" s="56">
        <v>1541</v>
      </c>
      <c r="G20" s="58" t="s">
        <v>171</v>
      </c>
      <c r="H20" s="58" t="s">
        <v>96</v>
      </c>
      <c r="I20" s="86" t="s">
        <v>172</v>
      </c>
      <c r="J20" s="89" t="s">
        <v>170</v>
      </c>
      <c r="K20" s="79" t="s">
        <v>215</v>
      </c>
      <c r="L20" s="10" t="s">
        <v>58</v>
      </c>
      <c r="M20" s="58" t="s">
        <v>220</v>
      </c>
      <c r="N20" s="59" t="s">
        <v>222</v>
      </c>
      <c r="O20" s="95" t="s">
        <v>182</v>
      </c>
      <c r="P20" s="10" t="s">
        <v>76</v>
      </c>
      <c r="Q20" s="10">
        <v>50</v>
      </c>
      <c r="R20" s="10" t="s">
        <v>182</v>
      </c>
      <c r="S20" s="58" t="s">
        <v>191</v>
      </c>
      <c r="T20" s="10" t="s">
        <v>57</v>
      </c>
      <c r="U20" s="85"/>
      <c r="V20" s="89" t="s">
        <v>57</v>
      </c>
      <c r="W20" s="10" t="s">
        <v>57</v>
      </c>
      <c r="X20" s="10" t="s">
        <v>72</v>
      </c>
      <c r="Y20" s="59" t="s">
        <v>221</v>
      </c>
    </row>
    <row r="21" spans="2:25" ht="109.2" x14ac:dyDescent="0.3">
      <c r="B21" s="84" t="s">
        <v>214</v>
      </c>
      <c r="C21" s="10" t="s">
        <v>213</v>
      </c>
      <c r="D21" s="10" t="s">
        <v>213</v>
      </c>
      <c r="E21" s="10" t="s">
        <v>54</v>
      </c>
      <c r="F21" s="56">
        <v>1541</v>
      </c>
      <c r="G21" s="58" t="s">
        <v>171</v>
      </c>
      <c r="H21" s="58" t="s">
        <v>96</v>
      </c>
      <c r="I21" s="86" t="s">
        <v>172</v>
      </c>
      <c r="J21" s="89" t="s">
        <v>170</v>
      </c>
      <c r="K21" s="79" t="s">
        <v>215</v>
      </c>
      <c r="L21" s="10" t="s">
        <v>58</v>
      </c>
      <c r="M21" s="58" t="s">
        <v>220</v>
      </c>
      <c r="N21" s="59" t="s">
        <v>222</v>
      </c>
      <c r="O21" s="95" t="s">
        <v>168</v>
      </c>
      <c r="P21" s="10" t="s">
        <v>76</v>
      </c>
      <c r="Q21" s="10">
        <v>50</v>
      </c>
      <c r="R21" s="10" t="s">
        <v>168</v>
      </c>
      <c r="S21" s="58" t="s">
        <v>190</v>
      </c>
      <c r="T21" s="10" t="s">
        <v>57</v>
      </c>
      <c r="U21" s="85"/>
      <c r="V21" s="89" t="s">
        <v>57</v>
      </c>
      <c r="W21" s="10" t="s">
        <v>57</v>
      </c>
      <c r="X21" s="10" t="s">
        <v>72</v>
      </c>
      <c r="Y21" s="59" t="s">
        <v>221</v>
      </c>
    </row>
  </sheetData>
  <mergeCells count="11">
    <mergeCell ref="B8:I8"/>
    <mergeCell ref="V8:Y8"/>
    <mergeCell ref="O8:U8"/>
    <mergeCell ref="J8:N8"/>
    <mergeCell ref="B1:C1"/>
    <mergeCell ref="B2:C2"/>
    <mergeCell ref="Y1:Y2"/>
    <mergeCell ref="D1:X1"/>
    <mergeCell ref="D2:X2"/>
    <mergeCell ref="B4:Y4"/>
    <mergeCell ref="B6:Y6"/>
  </mergeCells>
  <phoneticPr fontId="14" type="noConversion"/>
  <hyperlinks>
    <hyperlink ref="U12" location="Dominios!B10:H12" display="DomEstado" xr:uid="{A6260DB0-D7C7-42B6-B616-72252C90B6A3}"/>
    <hyperlink ref="U15" location="Dominios!B13:H20" display="DomUbi" xr:uid="{D5CEDD93-D103-497A-8147-0ABA6F2C17DE}"/>
    <hyperlink ref="U16" location="Dominios!B10:H16" display="DomClase" xr:uid="{092F40BA-8CC7-458D-AB29-D93328E756DB}"/>
    <hyperlink ref="U18" location="Dominios!B28:H35" display="DomTipolog" xr:uid="{A68962A3-6658-48C3-B374-C28CFF4E8AB6}"/>
  </hyperlink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0000000}">
          <x14:formula1>
            <xm:f>xx_Listas!$A$2:$A$6</xm:f>
          </x14:formula1>
          <xm:sqref>E10:E21</xm:sqref>
        </x14:dataValidation>
        <x14:dataValidation type="list" allowBlank="1" showInputMessage="1" showErrorMessage="1" xr:uid="{00000000-0002-0000-0000-000001000000}">
          <x14:formula1>
            <xm:f>xx_Listas!$F$2:$F$4</xm:f>
          </x14:formula1>
          <xm:sqref>L10:L21</xm:sqref>
        </x14:dataValidation>
        <x14:dataValidation type="list" allowBlank="1" showInputMessage="1" showErrorMessage="1" xr:uid="{00000000-0002-0000-0000-000002000000}">
          <x14:formula1>
            <xm:f>xx_Listas!$B$2:$B$6</xm:f>
          </x14:formula1>
          <xm:sqref>J10:J21</xm:sqref>
        </x14:dataValidation>
        <x14:dataValidation type="list" allowBlank="1" showInputMessage="1" showErrorMessage="1" xr:uid="{00000000-0002-0000-0000-000003000000}">
          <x14:formula1>
            <xm:f>xx_Listas!$I$2:$I$30</xm:f>
          </x14:formula1>
          <xm:sqref>H10:H21</xm:sqref>
        </x14:dataValidation>
        <x14:dataValidation type="list" allowBlank="1" showInputMessage="1" showErrorMessage="1" xr:uid="{00000000-0002-0000-0000-000004000000}">
          <x14:formula1>
            <xm:f>xx_Listas!$D$2:$D$4</xm:f>
          </x14:formula1>
          <xm:sqref>V10:W21 T10:T21</xm:sqref>
        </x14:dataValidation>
        <x14:dataValidation type="list" allowBlank="1" showInputMessage="1" showErrorMessage="1" xr:uid="{00000000-0002-0000-0000-000005000000}">
          <x14:formula1>
            <xm:f>xx_Listas!$H$2:$H$7</xm:f>
          </x14:formula1>
          <xm:sqref>X10:X21</xm:sqref>
        </x14:dataValidation>
        <x14:dataValidation type="list" allowBlank="1" showInputMessage="1" showErrorMessage="1" xr:uid="{00000000-0002-0000-0000-000006000000}">
          <x14:formula1>
            <xm:f>xx_Listas!$C$2:$C$7</xm:f>
          </x14:formula1>
          <xm:sqref>P10:P21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16"/>
  <sheetViews>
    <sheetView topLeftCell="A11" zoomScale="70" zoomScaleNormal="70" workbookViewId="0">
      <selection activeCell="B13" sqref="B13:H20"/>
    </sheetView>
  </sheetViews>
  <sheetFormatPr baseColWidth="10" defaultColWidth="10.8984375" defaultRowHeight="15.6" x14ac:dyDescent="0.3"/>
  <cols>
    <col min="1" max="1" width="2.3984375" style="7" customWidth="1"/>
    <col min="2" max="2" width="28.59765625" style="7" customWidth="1"/>
    <col min="3" max="3" width="23" style="7" bestFit="1" customWidth="1"/>
    <col min="4" max="4" width="17" style="7" customWidth="1"/>
    <col min="5" max="5" width="31.3984375" style="7" customWidth="1"/>
    <col min="6" max="6" width="12.5" style="7" customWidth="1"/>
    <col min="7" max="7" width="25.796875" style="7" customWidth="1"/>
    <col min="8" max="8" width="39.296875" style="7" customWidth="1"/>
    <col min="9" max="16384" width="10.8984375" style="7"/>
  </cols>
  <sheetData>
    <row r="1" spans="2:8" ht="30" customHeight="1" x14ac:dyDescent="0.3">
      <c r="B1" s="18" t="s">
        <v>0</v>
      </c>
      <c r="C1" s="118" t="s">
        <v>1</v>
      </c>
      <c r="D1" s="119"/>
      <c r="E1" s="119"/>
      <c r="F1" s="119"/>
      <c r="G1" s="120"/>
      <c r="H1" s="118"/>
    </row>
    <row r="2" spans="2:8" ht="50.1" customHeight="1" x14ac:dyDescent="0.3">
      <c r="B2" s="18" t="s">
        <v>2</v>
      </c>
      <c r="C2" s="121" t="s">
        <v>3</v>
      </c>
      <c r="D2" s="122"/>
      <c r="E2" s="122"/>
      <c r="F2" s="122"/>
      <c r="G2" s="123"/>
      <c r="H2" s="121"/>
    </row>
    <row r="3" spans="2:8" ht="12" customHeight="1" x14ac:dyDescent="0.3"/>
    <row r="4" spans="2:8" ht="18.75" customHeight="1" x14ac:dyDescent="0.35">
      <c r="B4" s="115" t="s">
        <v>4</v>
      </c>
      <c r="C4" s="115"/>
      <c r="D4" s="115"/>
      <c r="E4" s="115"/>
      <c r="F4" s="115"/>
      <c r="G4" s="115"/>
      <c r="H4" s="115"/>
    </row>
    <row r="5" spans="2:8" ht="8.1" customHeight="1" x14ac:dyDescent="0.3"/>
    <row r="6" spans="2:8" ht="18.75" customHeight="1" x14ac:dyDescent="0.35">
      <c r="B6" s="115" t="s">
        <v>5</v>
      </c>
      <c r="C6" s="115"/>
      <c r="D6" s="115"/>
      <c r="E6" s="115"/>
      <c r="F6" s="115"/>
      <c r="G6" s="115"/>
      <c r="H6" s="115"/>
    </row>
    <row r="7" spans="2:8" ht="8.1" customHeight="1" x14ac:dyDescent="0.3"/>
    <row r="8" spans="2:8" ht="27" customHeight="1" x14ac:dyDescent="0.3">
      <c r="B8" s="117" t="s">
        <v>35</v>
      </c>
      <c r="C8" s="117"/>
      <c r="D8" s="117"/>
      <c r="E8" s="117"/>
      <c r="F8" s="117"/>
      <c r="G8" s="117"/>
      <c r="H8" s="117"/>
    </row>
    <row r="9" spans="2:8" x14ac:dyDescent="0.3">
      <c r="B9" s="27" t="s">
        <v>36</v>
      </c>
      <c r="C9" s="28" t="s">
        <v>37</v>
      </c>
      <c r="D9" s="29" t="s">
        <v>38</v>
      </c>
      <c r="E9" s="28" t="s">
        <v>15</v>
      </c>
      <c r="F9" s="28" t="s">
        <v>39</v>
      </c>
      <c r="G9" s="28" t="s">
        <v>40</v>
      </c>
      <c r="H9" s="30" t="s">
        <v>41</v>
      </c>
    </row>
    <row r="10" spans="2:8" ht="76.2" customHeight="1" x14ac:dyDescent="0.3">
      <c r="B10" s="61" t="s">
        <v>186</v>
      </c>
      <c r="C10" s="55" t="s">
        <v>56</v>
      </c>
      <c r="D10" s="53"/>
      <c r="E10" s="62" t="s">
        <v>192</v>
      </c>
      <c r="F10" s="54" t="s">
        <v>169</v>
      </c>
      <c r="G10" s="54" t="s">
        <v>193</v>
      </c>
      <c r="H10" s="70" t="s">
        <v>194</v>
      </c>
    </row>
    <row r="11" spans="2:8" ht="78.599999999999994" customHeight="1" x14ac:dyDescent="0.3">
      <c r="B11" s="61" t="s">
        <v>186</v>
      </c>
      <c r="C11" s="55" t="s">
        <v>56</v>
      </c>
      <c r="D11" s="53"/>
      <c r="E11" s="62" t="s">
        <v>192</v>
      </c>
      <c r="F11" s="54" t="s">
        <v>195</v>
      </c>
      <c r="G11" s="54" t="s">
        <v>196</v>
      </c>
      <c r="H11" s="70" t="s">
        <v>197</v>
      </c>
    </row>
    <row r="12" spans="2:8" ht="91.8" customHeight="1" x14ac:dyDescent="0.3">
      <c r="B12" s="61" t="s">
        <v>186</v>
      </c>
      <c r="C12" s="55" t="s">
        <v>56</v>
      </c>
      <c r="D12" s="55"/>
      <c r="E12" s="63" t="s">
        <v>192</v>
      </c>
      <c r="F12" s="54" t="s">
        <v>198</v>
      </c>
      <c r="G12" s="54" t="s">
        <v>199</v>
      </c>
      <c r="H12" s="70" t="s">
        <v>200</v>
      </c>
    </row>
    <row r="13" spans="2:8" ht="63.6" customHeight="1" x14ac:dyDescent="0.3">
      <c r="B13" s="64" t="s">
        <v>186</v>
      </c>
      <c r="C13" s="55" t="s">
        <v>56</v>
      </c>
      <c r="D13" s="55"/>
      <c r="E13" s="65" t="s">
        <v>192</v>
      </c>
      <c r="F13" s="54" t="s">
        <v>201</v>
      </c>
      <c r="G13" s="54" t="s">
        <v>202</v>
      </c>
      <c r="H13" s="70" t="s">
        <v>203</v>
      </c>
    </row>
    <row r="14" spans="2:8" ht="43.2" x14ac:dyDescent="0.3">
      <c r="B14" s="66" t="s">
        <v>186</v>
      </c>
      <c r="C14" s="55" t="s">
        <v>56</v>
      </c>
      <c r="D14" s="54"/>
      <c r="E14" s="67" t="s">
        <v>192</v>
      </c>
      <c r="F14" s="54" t="s">
        <v>204</v>
      </c>
      <c r="G14" s="54" t="s">
        <v>205</v>
      </c>
      <c r="H14" s="71" t="s">
        <v>206</v>
      </c>
    </row>
    <row r="15" spans="2:8" ht="57.6" x14ac:dyDescent="0.3">
      <c r="B15" s="68" t="s">
        <v>186</v>
      </c>
      <c r="C15" s="55" t="s">
        <v>56</v>
      </c>
      <c r="D15" s="54"/>
      <c r="E15" s="54" t="s">
        <v>192</v>
      </c>
      <c r="F15" s="54" t="s">
        <v>207</v>
      </c>
      <c r="G15" s="54" t="s">
        <v>208</v>
      </c>
      <c r="H15" s="71" t="s">
        <v>209</v>
      </c>
    </row>
    <row r="16" spans="2:8" ht="57.6" x14ac:dyDescent="0.3">
      <c r="B16" s="68" t="s">
        <v>186</v>
      </c>
      <c r="C16" s="55" t="s">
        <v>56</v>
      </c>
      <c r="D16" s="69"/>
      <c r="E16" s="69" t="s">
        <v>192</v>
      </c>
      <c r="F16" s="54" t="s">
        <v>210</v>
      </c>
      <c r="G16" s="54" t="s">
        <v>211</v>
      </c>
      <c r="H16" s="71" t="s">
        <v>212</v>
      </c>
    </row>
  </sheetData>
  <mergeCells count="6">
    <mergeCell ref="B8:H8"/>
    <mergeCell ref="C1:G1"/>
    <mergeCell ref="C2:G2"/>
    <mergeCell ref="B4:H4"/>
    <mergeCell ref="B6:H6"/>
    <mergeCell ref="H1:H2"/>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xx_Listas!$C$2:$C$5</xm:f>
          </x14:formula1>
          <xm:sqref>C10:C16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1"/>
  <sheetViews>
    <sheetView topLeftCell="C1" zoomScale="80" zoomScaleNormal="80" workbookViewId="0">
      <selection activeCell="H1" sqref="H1:H2"/>
    </sheetView>
  </sheetViews>
  <sheetFormatPr baseColWidth="10" defaultColWidth="10.8984375" defaultRowHeight="15.6" x14ac:dyDescent="0.3"/>
  <cols>
    <col min="1" max="1" width="2.3984375" style="7" customWidth="1"/>
    <col min="2" max="2" width="28.59765625" style="7" customWidth="1"/>
    <col min="3" max="3" width="22.5" style="7" customWidth="1"/>
    <col min="4" max="4" width="17" style="7" customWidth="1"/>
    <col min="5" max="5" width="27.09765625" style="7" customWidth="1"/>
    <col min="6" max="6" width="13.5" style="7" customWidth="1"/>
    <col min="7" max="7" width="26.5" style="7" customWidth="1"/>
    <col min="8" max="8" width="21.59765625" style="7" customWidth="1"/>
    <col min="9" max="9" width="10.8984375" style="8"/>
    <col min="10" max="16384" width="10.8984375" style="7"/>
  </cols>
  <sheetData>
    <row r="1" spans="2:8" ht="30" customHeight="1" x14ac:dyDescent="0.3">
      <c r="B1" s="18" t="s">
        <v>0</v>
      </c>
      <c r="C1" s="125" t="s">
        <v>42</v>
      </c>
      <c r="D1" s="126"/>
      <c r="E1" s="126"/>
      <c r="F1" s="126"/>
      <c r="G1" s="127"/>
      <c r="H1" s="124"/>
    </row>
    <row r="2" spans="2:8" ht="50.1" customHeight="1" x14ac:dyDescent="0.3">
      <c r="B2" s="18" t="s">
        <v>2</v>
      </c>
      <c r="C2" s="121" t="s">
        <v>3</v>
      </c>
      <c r="D2" s="122"/>
      <c r="E2" s="122"/>
      <c r="F2" s="122"/>
      <c r="G2" s="123"/>
      <c r="H2" s="124"/>
    </row>
    <row r="3" spans="2:8" ht="8.1" customHeight="1" x14ac:dyDescent="0.3"/>
    <row r="4" spans="2:8" ht="18" customHeight="1" x14ac:dyDescent="0.35">
      <c r="B4" s="115" t="s">
        <v>4</v>
      </c>
      <c r="C4" s="115"/>
      <c r="D4" s="115"/>
      <c r="E4" s="115"/>
      <c r="F4" s="115"/>
      <c r="G4" s="115"/>
      <c r="H4" s="115"/>
    </row>
    <row r="5" spans="2:8" ht="8.1" customHeight="1" x14ac:dyDescent="0.3"/>
    <row r="6" spans="2:8" ht="18.75" customHeight="1" x14ac:dyDescent="0.35">
      <c r="B6" s="115" t="s">
        <v>5</v>
      </c>
      <c r="C6" s="115"/>
      <c r="D6" s="115"/>
      <c r="E6" s="115"/>
      <c r="F6" s="115"/>
      <c r="G6" s="115"/>
      <c r="H6" s="115"/>
    </row>
    <row r="7" spans="2:8" ht="8.1" customHeight="1" x14ac:dyDescent="0.3"/>
    <row r="8" spans="2:8" ht="21" customHeight="1" x14ac:dyDescent="0.3">
      <c r="B8" s="117" t="s">
        <v>43</v>
      </c>
      <c r="C8" s="117"/>
      <c r="D8" s="117"/>
      <c r="E8" s="117"/>
      <c r="F8" s="117"/>
      <c r="G8" s="117"/>
      <c r="H8" s="117"/>
    </row>
    <row r="9" spans="2:8" x14ac:dyDescent="0.3">
      <c r="B9" s="27" t="s">
        <v>44</v>
      </c>
      <c r="C9" s="28" t="s">
        <v>37</v>
      </c>
      <c r="D9" s="28" t="s">
        <v>38</v>
      </c>
      <c r="E9" s="28" t="s">
        <v>15</v>
      </c>
      <c r="F9" s="28" t="s">
        <v>39</v>
      </c>
      <c r="G9" s="28" t="s">
        <v>40</v>
      </c>
      <c r="H9" s="33" t="s">
        <v>41</v>
      </c>
    </row>
    <row r="10" spans="2:8" x14ac:dyDescent="0.3">
      <c r="B10" s="46"/>
      <c r="C10" s="11" t="s">
        <v>34</v>
      </c>
      <c r="D10" s="22"/>
      <c r="E10" s="47"/>
      <c r="F10" s="15"/>
      <c r="G10" s="14"/>
      <c r="H10" s="48"/>
    </row>
    <row r="11" spans="2:8" x14ac:dyDescent="0.3">
      <c r="B11" s="46"/>
      <c r="C11" s="11" t="s">
        <v>34</v>
      </c>
      <c r="D11" s="22"/>
      <c r="E11" s="47"/>
      <c r="F11" s="15"/>
      <c r="G11" s="14"/>
      <c r="H11" s="48"/>
    </row>
    <row r="12" spans="2:8" x14ac:dyDescent="0.3">
      <c r="B12" s="46"/>
      <c r="C12" s="11" t="s">
        <v>34</v>
      </c>
      <c r="D12" s="21"/>
      <c r="E12" s="49"/>
      <c r="F12" s="15"/>
      <c r="G12" s="14"/>
      <c r="H12" s="25"/>
    </row>
    <row r="13" spans="2:8" x14ac:dyDescent="0.3">
      <c r="B13" s="50"/>
      <c r="C13" s="11" t="s">
        <v>34</v>
      </c>
      <c r="D13" s="21"/>
      <c r="E13" s="45"/>
      <c r="F13" s="15"/>
      <c r="G13" s="14"/>
      <c r="H13" s="25"/>
    </row>
    <row r="14" spans="2:8" x14ac:dyDescent="0.3">
      <c r="B14" s="51"/>
      <c r="C14" s="11" t="s">
        <v>34</v>
      </c>
      <c r="D14" s="11"/>
      <c r="E14" s="12"/>
      <c r="F14" s="10"/>
      <c r="G14" s="11"/>
      <c r="H14" s="19"/>
    </row>
    <row r="15" spans="2:8" x14ac:dyDescent="0.3">
      <c r="B15" s="51"/>
      <c r="C15" s="11" t="s">
        <v>34</v>
      </c>
      <c r="D15" s="11"/>
      <c r="E15" s="12"/>
      <c r="F15" s="10"/>
      <c r="G15" s="11"/>
      <c r="H15" s="19"/>
    </row>
    <row r="16" spans="2:8" x14ac:dyDescent="0.3">
      <c r="B16" s="51"/>
      <c r="C16" s="11" t="s">
        <v>34</v>
      </c>
      <c r="D16" s="11"/>
      <c r="E16" s="12"/>
      <c r="F16" s="10"/>
      <c r="G16" s="11"/>
      <c r="H16" s="19"/>
    </row>
    <row r="17" spans="2:8" x14ac:dyDescent="0.3">
      <c r="B17" s="51"/>
      <c r="C17" s="11" t="s">
        <v>34</v>
      </c>
      <c r="D17" s="11"/>
      <c r="E17" s="12"/>
      <c r="F17" s="10"/>
      <c r="G17" s="11"/>
      <c r="H17" s="19"/>
    </row>
    <row r="18" spans="2:8" x14ac:dyDescent="0.3">
      <c r="B18" s="51"/>
      <c r="C18" s="11" t="s">
        <v>34</v>
      </c>
      <c r="D18" s="11"/>
      <c r="E18" s="12"/>
      <c r="F18" s="10"/>
      <c r="G18" s="11"/>
      <c r="H18" s="19"/>
    </row>
    <row r="19" spans="2:8" x14ac:dyDescent="0.3">
      <c r="B19" s="51"/>
      <c r="C19" s="11" t="s">
        <v>34</v>
      </c>
      <c r="D19" s="11"/>
      <c r="E19" s="12"/>
      <c r="F19" s="10"/>
      <c r="G19" s="11"/>
      <c r="H19" s="19"/>
    </row>
    <row r="20" spans="2:8" x14ac:dyDescent="0.3">
      <c r="B20" s="51"/>
      <c r="C20" s="11" t="s">
        <v>34</v>
      </c>
      <c r="D20" s="11"/>
      <c r="E20" s="12"/>
      <c r="F20" s="10"/>
      <c r="G20" s="11"/>
      <c r="H20" s="19"/>
    </row>
    <row r="21" spans="2:8" x14ac:dyDescent="0.3">
      <c r="B21" s="51"/>
      <c r="C21" s="11" t="s">
        <v>34</v>
      </c>
      <c r="D21" s="11"/>
      <c r="E21" s="12"/>
      <c r="F21" s="10"/>
      <c r="G21" s="11"/>
      <c r="H21" s="19"/>
    </row>
    <row r="22" spans="2:8" x14ac:dyDescent="0.3">
      <c r="B22" s="51"/>
      <c r="C22" s="11" t="s">
        <v>34</v>
      </c>
      <c r="D22" s="11"/>
      <c r="E22" s="12"/>
      <c r="F22" s="10"/>
      <c r="G22" s="11"/>
      <c r="H22" s="19"/>
    </row>
    <row r="23" spans="2:8" x14ac:dyDescent="0.3">
      <c r="B23" s="51"/>
      <c r="C23" s="11" t="s">
        <v>34</v>
      </c>
      <c r="D23" s="11"/>
      <c r="E23" s="12"/>
      <c r="F23" s="10"/>
      <c r="G23" s="11"/>
      <c r="H23" s="19"/>
    </row>
    <row r="24" spans="2:8" x14ac:dyDescent="0.3">
      <c r="B24" s="51"/>
      <c r="C24" s="11" t="s">
        <v>34</v>
      </c>
      <c r="D24" s="11"/>
      <c r="E24" s="12"/>
      <c r="F24" s="10"/>
      <c r="G24" s="11"/>
      <c r="H24" s="19"/>
    </row>
    <row r="25" spans="2:8" x14ac:dyDescent="0.3">
      <c r="B25" s="51"/>
      <c r="C25" s="11" t="s">
        <v>34</v>
      </c>
      <c r="D25" s="11"/>
      <c r="E25" s="12"/>
      <c r="F25" s="10"/>
      <c r="G25" s="11"/>
      <c r="H25" s="19"/>
    </row>
    <row r="26" spans="2:8" x14ac:dyDescent="0.3">
      <c r="B26" s="51"/>
      <c r="C26" s="11" t="s">
        <v>34</v>
      </c>
      <c r="D26" s="11"/>
      <c r="E26" s="12"/>
      <c r="F26" s="10"/>
      <c r="G26" s="11"/>
      <c r="H26" s="19"/>
    </row>
    <row r="27" spans="2:8" x14ac:dyDescent="0.3">
      <c r="B27" s="51"/>
      <c r="C27" s="11" t="s">
        <v>34</v>
      </c>
      <c r="D27" s="11"/>
      <c r="E27" s="12"/>
      <c r="F27" s="10"/>
      <c r="G27" s="11"/>
      <c r="H27" s="19"/>
    </row>
    <row r="28" spans="2:8" x14ac:dyDescent="0.3">
      <c r="B28" s="32"/>
      <c r="C28" s="11" t="s">
        <v>34</v>
      </c>
      <c r="D28" s="11"/>
      <c r="E28" s="12"/>
      <c r="F28" s="10"/>
      <c r="G28" s="11"/>
      <c r="H28" s="19"/>
    </row>
    <row r="29" spans="2:8" x14ac:dyDescent="0.3">
      <c r="B29" s="32"/>
      <c r="C29" s="11" t="s">
        <v>34</v>
      </c>
      <c r="D29" s="11"/>
      <c r="E29" s="12"/>
      <c r="F29" s="10"/>
      <c r="G29" s="11"/>
      <c r="H29" s="19"/>
    </row>
    <row r="30" spans="2:8" x14ac:dyDescent="0.3">
      <c r="B30" s="24"/>
      <c r="C30" s="11" t="s">
        <v>34</v>
      </c>
      <c r="D30" s="11"/>
      <c r="E30" s="11"/>
      <c r="F30" s="13"/>
      <c r="G30" s="13"/>
      <c r="H30" s="26"/>
    </row>
    <row r="31" spans="2:8" x14ac:dyDescent="0.3">
      <c r="B31" s="31"/>
      <c r="C31" s="23" t="s">
        <v>34</v>
      </c>
      <c r="D31" s="23"/>
      <c r="E31" s="23"/>
      <c r="F31" s="34"/>
      <c r="G31" s="34"/>
      <c r="H31" s="35"/>
    </row>
  </sheetData>
  <mergeCells count="6">
    <mergeCell ref="B8:H8"/>
    <mergeCell ref="H1:H2"/>
    <mergeCell ref="C1:G1"/>
    <mergeCell ref="C2:G2"/>
    <mergeCell ref="B4:H4"/>
    <mergeCell ref="B6:H6"/>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xx_Listas!$C$2:$C$5</xm:f>
          </x14:formula1>
          <xm:sqref>C10:C31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0"/>
  <sheetViews>
    <sheetView workbookViewId="0">
      <selection activeCell="C2" sqref="C2:C7"/>
    </sheetView>
  </sheetViews>
  <sheetFormatPr baseColWidth="10" defaultColWidth="11" defaultRowHeight="15.6" x14ac:dyDescent="0.3"/>
  <cols>
    <col min="2" max="2" width="30.3984375" bestFit="1" customWidth="1"/>
    <col min="3" max="3" width="27.59765625" customWidth="1"/>
    <col min="5" max="5" width="18" customWidth="1"/>
    <col min="6" max="6" width="12.59765625" customWidth="1"/>
    <col min="7" max="7" width="18.8984375" bestFit="1" customWidth="1"/>
    <col min="8" max="8" width="22" customWidth="1"/>
    <col min="9" max="9" width="58.8984375" bestFit="1" customWidth="1"/>
  </cols>
  <sheetData>
    <row r="1" spans="1:9" x14ac:dyDescent="0.3">
      <c r="A1" s="1" t="s">
        <v>45</v>
      </c>
      <c r="B1" s="1" t="s">
        <v>46</v>
      </c>
      <c r="C1" s="1" t="s">
        <v>47</v>
      </c>
      <c r="D1" s="1" t="s">
        <v>48</v>
      </c>
      <c r="E1" s="1" t="s">
        <v>49</v>
      </c>
      <c r="F1" s="1" t="s">
        <v>50</v>
      </c>
      <c r="G1" s="1" t="s">
        <v>51</v>
      </c>
      <c r="H1" s="1" t="s">
        <v>52</v>
      </c>
      <c r="I1" s="1" t="s">
        <v>53</v>
      </c>
    </row>
    <row r="2" spans="1:9" x14ac:dyDescent="0.3">
      <c r="A2" t="s">
        <v>34</v>
      </c>
      <c r="B2" t="s">
        <v>34</v>
      </c>
      <c r="C2" t="s">
        <v>34</v>
      </c>
      <c r="D2" t="s">
        <v>34</v>
      </c>
      <c r="E2" t="s">
        <v>34</v>
      </c>
      <c r="F2" t="s">
        <v>34</v>
      </c>
      <c r="G2" t="s">
        <v>34</v>
      </c>
      <c r="H2" t="s">
        <v>34</v>
      </c>
      <c r="I2" t="s">
        <v>34</v>
      </c>
    </row>
    <row r="3" spans="1:9" x14ac:dyDescent="0.3">
      <c r="A3" t="s">
        <v>54</v>
      </c>
      <c r="B3" t="s">
        <v>55</v>
      </c>
      <c r="C3" t="s">
        <v>56</v>
      </c>
      <c r="D3" t="s">
        <v>57</v>
      </c>
      <c r="E3" t="s">
        <v>58</v>
      </c>
      <c r="F3" t="s">
        <v>58</v>
      </c>
      <c r="G3" t="s">
        <v>59</v>
      </c>
      <c r="H3" t="s">
        <v>60</v>
      </c>
      <c r="I3" t="s">
        <v>61</v>
      </c>
    </row>
    <row r="4" spans="1:9" x14ac:dyDescent="0.3">
      <c r="A4" t="s">
        <v>62</v>
      </c>
      <c r="B4" t="s">
        <v>63</v>
      </c>
      <c r="C4" t="s">
        <v>64</v>
      </c>
      <c r="D4" t="s">
        <v>65</v>
      </c>
      <c r="E4" t="s">
        <v>66</v>
      </c>
      <c r="F4" t="s">
        <v>65</v>
      </c>
      <c r="H4" t="s">
        <v>67</v>
      </c>
      <c r="I4" t="s">
        <v>68</v>
      </c>
    </row>
    <row r="5" spans="1:9" x14ac:dyDescent="0.3">
      <c r="A5" t="s">
        <v>69</v>
      </c>
      <c r="B5" t="s">
        <v>70</v>
      </c>
      <c r="C5" t="s">
        <v>71</v>
      </c>
      <c r="E5" t="s">
        <v>65</v>
      </c>
      <c r="H5" t="s">
        <v>72</v>
      </c>
      <c r="I5" t="s">
        <v>73</v>
      </c>
    </row>
    <row r="6" spans="1:9" x14ac:dyDescent="0.3">
      <c r="A6" t="s">
        <v>74</v>
      </c>
      <c r="B6" t="s">
        <v>75</v>
      </c>
      <c r="C6" t="s">
        <v>76</v>
      </c>
      <c r="H6" t="s">
        <v>77</v>
      </c>
      <c r="I6" t="s">
        <v>78</v>
      </c>
    </row>
    <row r="7" spans="1:9" x14ac:dyDescent="0.3">
      <c r="B7" t="s">
        <v>79</v>
      </c>
      <c r="C7" t="s">
        <v>80</v>
      </c>
      <c r="H7" t="s">
        <v>81</v>
      </c>
      <c r="I7" t="s">
        <v>82</v>
      </c>
    </row>
    <row r="8" spans="1:9" x14ac:dyDescent="0.3">
      <c r="I8" t="s">
        <v>83</v>
      </c>
    </row>
    <row r="9" spans="1:9" x14ac:dyDescent="0.3">
      <c r="I9" t="s">
        <v>84</v>
      </c>
    </row>
    <row r="10" spans="1:9" x14ac:dyDescent="0.3">
      <c r="I10" t="s">
        <v>85</v>
      </c>
    </row>
    <row r="11" spans="1:9" x14ac:dyDescent="0.3">
      <c r="I11" t="s">
        <v>86</v>
      </c>
    </row>
    <row r="12" spans="1:9" x14ac:dyDescent="0.3">
      <c r="I12" t="s">
        <v>87</v>
      </c>
    </row>
    <row r="13" spans="1:9" x14ac:dyDescent="0.3">
      <c r="I13" t="s">
        <v>88</v>
      </c>
    </row>
    <row r="14" spans="1:9" x14ac:dyDescent="0.3">
      <c r="I14" t="s">
        <v>89</v>
      </c>
    </row>
    <row r="15" spans="1:9" x14ac:dyDescent="0.3">
      <c r="I15" t="s">
        <v>90</v>
      </c>
    </row>
    <row r="16" spans="1:9" x14ac:dyDescent="0.3">
      <c r="I16" t="s">
        <v>91</v>
      </c>
    </row>
    <row r="17" spans="9:9" x14ac:dyDescent="0.3">
      <c r="I17" t="s">
        <v>92</v>
      </c>
    </row>
    <row r="18" spans="9:9" x14ac:dyDescent="0.3">
      <c r="I18" t="s">
        <v>93</v>
      </c>
    </row>
    <row r="19" spans="9:9" x14ac:dyDescent="0.3">
      <c r="I19" t="s">
        <v>94</v>
      </c>
    </row>
    <row r="20" spans="9:9" x14ac:dyDescent="0.3">
      <c r="I20" t="s">
        <v>95</v>
      </c>
    </row>
    <row r="21" spans="9:9" x14ac:dyDescent="0.3">
      <c r="I21" t="s">
        <v>96</v>
      </c>
    </row>
    <row r="22" spans="9:9" x14ac:dyDescent="0.3">
      <c r="I22" t="s">
        <v>97</v>
      </c>
    </row>
    <row r="23" spans="9:9" x14ac:dyDescent="0.3">
      <c r="I23" t="s">
        <v>98</v>
      </c>
    </row>
    <row r="24" spans="9:9" x14ac:dyDescent="0.3">
      <c r="I24" t="s">
        <v>99</v>
      </c>
    </row>
    <row r="25" spans="9:9" x14ac:dyDescent="0.3">
      <c r="I25" t="s">
        <v>100</v>
      </c>
    </row>
    <row r="26" spans="9:9" x14ac:dyDescent="0.3">
      <c r="I26" t="s">
        <v>101</v>
      </c>
    </row>
    <row r="27" spans="9:9" x14ac:dyDescent="0.3">
      <c r="I27" t="s">
        <v>102</v>
      </c>
    </row>
    <row r="28" spans="9:9" x14ac:dyDescent="0.3">
      <c r="I28" t="s">
        <v>103</v>
      </c>
    </row>
    <row r="29" spans="9:9" x14ac:dyDescent="0.3">
      <c r="I29" t="s">
        <v>104</v>
      </c>
    </row>
    <row r="30" spans="9:9" x14ac:dyDescent="0.3">
      <c r="I30"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B312"/>
  <sheetViews>
    <sheetView topLeftCell="E1" zoomScale="80" zoomScaleNormal="80" workbookViewId="0">
      <selection activeCell="G12" sqref="G12"/>
    </sheetView>
  </sheetViews>
  <sheetFormatPr baseColWidth="10" defaultColWidth="11" defaultRowHeight="15.6" x14ac:dyDescent="0.3"/>
  <cols>
    <col min="1" max="1" width="11" style="7"/>
    <col min="2" max="2" width="34.3984375" customWidth="1"/>
    <col min="3" max="3" width="41.69921875" customWidth="1"/>
    <col min="4" max="4" width="31.5" customWidth="1"/>
    <col min="5" max="5" width="43.8984375" customWidth="1"/>
    <col min="6" max="6" width="28" customWidth="1"/>
    <col min="7" max="7" width="29.19921875" customWidth="1"/>
    <col min="8" max="8" width="36.3984375" customWidth="1"/>
    <col min="9" max="54" width="11" style="7"/>
  </cols>
  <sheetData>
    <row r="1" spans="2:8" ht="30" customHeight="1" x14ac:dyDescent="0.3">
      <c r="B1" s="18" t="s">
        <v>0</v>
      </c>
      <c r="C1" s="125" t="s">
        <v>42</v>
      </c>
      <c r="D1" s="126"/>
      <c r="E1" s="126"/>
      <c r="F1" s="126"/>
      <c r="G1" s="127"/>
      <c r="H1" s="124"/>
    </row>
    <row r="2" spans="2:8" ht="50.1" customHeight="1" x14ac:dyDescent="0.3">
      <c r="B2" s="18" t="s">
        <v>2</v>
      </c>
      <c r="C2" s="121" t="s">
        <v>3</v>
      </c>
      <c r="D2" s="122"/>
      <c r="E2" s="122"/>
      <c r="F2" s="122"/>
      <c r="G2" s="123"/>
      <c r="H2" s="124"/>
    </row>
    <row r="3" spans="2:8" s="7" customFormat="1" ht="12" customHeight="1" x14ac:dyDescent="0.3"/>
    <row r="4" spans="2:8" s="7" customFormat="1" ht="24.75" customHeight="1" x14ac:dyDescent="0.35">
      <c r="B4" s="115" t="s">
        <v>106</v>
      </c>
      <c r="C4" s="115"/>
      <c r="D4" s="115"/>
      <c r="E4" s="115"/>
      <c r="F4" s="115"/>
      <c r="G4" s="115"/>
      <c r="H4" s="115"/>
    </row>
    <row r="5" spans="2:8" s="7" customFormat="1" ht="8.25" customHeight="1" x14ac:dyDescent="0.3"/>
    <row r="6" spans="2:8" s="7" customFormat="1" ht="18" x14ac:dyDescent="0.35">
      <c r="B6" s="115" t="s">
        <v>5</v>
      </c>
      <c r="C6" s="115"/>
      <c r="D6" s="115"/>
      <c r="E6" s="115"/>
      <c r="F6" s="115"/>
      <c r="G6" s="115"/>
      <c r="H6" s="115"/>
    </row>
    <row r="7" spans="2:8" s="7" customFormat="1" ht="4.5" customHeight="1" thickBot="1" x14ac:dyDescent="0.35"/>
    <row r="8" spans="2:8" ht="30.75" customHeight="1" x14ac:dyDescent="0.3">
      <c r="B8" s="128" t="s">
        <v>107</v>
      </c>
      <c r="C8" s="129"/>
      <c r="D8" s="129"/>
      <c r="E8" s="129"/>
      <c r="F8" s="129"/>
      <c r="G8" s="129"/>
      <c r="H8" s="129"/>
    </row>
    <row r="9" spans="2:8" ht="21.75" customHeight="1" thickBot="1" x14ac:dyDescent="0.35">
      <c r="B9" s="41" t="s">
        <v>108</v>
      </c>
      <c r="C9" s="39" t="s">
        <v>16</v>
      </c>
      <c r="D9" s="40" t="s">
        <v>17</v>
      </c>
      <c r="E9" s="37" t="s">
        <v>15</v>
      </c>
      <c r="F9" s="43" t="s">
        <v>109</v>
      </c>
      <c r="G9" s="38" t="s">
        <v>32</v>
      </c>
      <c r="H9" s="40" t="s">
        <v>33</v>
      </c>
    </row>
    <row r="10" spans="2:8" ht="59.25" customHeight="1" x14ac:dyDescent="0.3">
      <c r="B10" s="44"/>
      <c r="C10" s="44" t="s">
        <v>34</v>
      </c>
      <c r="D10" s="44"/>
      <c r="E10" s="44"/>
      <c r="F10" s="36" t="s">
        <v>34</v>
      </c>
      <c r="G10" s="36" t="s">
        <v>34</v>
      </c>
      <c r="H10" s="44"/>
    </row>
    <row r="11" spans="2:8" ht="57.75" customHeight="1" x14ac:dyDescent="0.3">
      <c r="B11" s="7"/>
      <c r="C11" s="7"/>
      <c r="D11" s="7"/>
      <c r="E11" s="7"/>
      <c r="F11" s="7"/>
      <c r="G11" s="7"/>
      <c r="H11" s="7"/>
    </row>
    <row r="12" spans="2:8" ht="66.75" customHeight="1" x14ac:dyDescent="0.3">
      <c r="B12" s="7"/>
      <c r="C12" s="7"/>
      <c r="D12" s="7"/>
      <c r="E12" s="7"/>
      <c r="F12" s="7"/>
      <c r="G12" s="7"/>
      <c r="H12" s="7"/>
    </row>
    <row r="13" spans="2:8" s="7" customFormat="1" x14ac:dyDescent="0.3"/>
    <row r="14" spans="2:8" s="7" customFormat="1" x14ac:dyDescent="0.3"/>
    <row r="15" spans="2:8" s="7" customFormat="1" x14ac:dyDescent="0.3"/>
    <row r="16" spans="2:8" s="7" customFormat="1" x14ac:dyDescent="0.3"/>
    <row r="17" s="7" customFormat="1" x14ac:dyDescent="0.3"/>
    <row r="18" s="7" customFormat="1" x14ac:dyDescent="0.3"/>
    <row r="19" s="7" customFormat="1" x14ac:dyDescent="0.3"/>
    <row r="20" s="7" customFormat="1" x14ac:dyDescent="0.3"/>
    <row r="21" s="7" customFormat="1" x14ac:dyDescent="0.3"/>
    <row r="22" s="7" customFormat="1" x14ac:dyDescent="0.3"/>
    <row r="23" s="7" customFormat="1" x14ac:dyDescent="0.3"/>
    <row r="24" s="7" customFormat="1" x14ac:dyDescent="0.3"/>
    <row r="25" s="7" customFormat="1" x14ac:dyDescent="0.3"/>
    <row r="26" s="7" customFormat="1" x14ac:dyDescent="0.3"/>
    <row r="27" s="7" customFormat="1" x14ac:dyDescent="0.3"/>
    <row r="28" s="7" customFormat="1" x14ac:dyDescent="0.3"/>
    <row r="29" s="7" customFormat="1" x14ac:dyDescent="0.3"/>
    <row r="30" s="7" customFormat="1" x14ac:dyDescent="0.3"/>
    <row r="31" s="7" customFormat="1" x14ac:dyDescent="0.3"/>
    <row r="32" s="7" customFormat="1" x14ac:dyDescent="0.3"/>
    <row r="33" s="7" customFormat="1" x14ac:dyDescent="0.3"/>
    <row r="34" s="7" customFormat="1" x14ac:dyDescent="0.3"/>
    <row r="35" s="7" customFormat="1" x14ac:dyDescent="0.3"/>
    <row r="36" s="7" customFormat="1" x14ac:dyDescent="0.3"/>
    <row r="37" s="7" customFormat="1" x14ac:dyDescent="0.3"/>
    <row r="38" s="7" customFormat="1" x14ac:dyDescent="0.3"/>
    <row r="39" s="7" customFormat="1" x14ac:dyDescent="0.3"/>
    <row r="40" s="7" customFormat="1" x14ac:dyDescent="0.3"/>
    <row r="41" s="7" customFormat="1" x14ac:dyDescent="0.3"/>
    <row r="42" s="7" customFormat="1" x14ac:dyDescent="0.3"/>
    <row r="43" s="7" customFormat="1" x14ac:dyDescent="0.3"/>
    <row r="44" s="7" customFormat="1" x14ac:dyDescent="0.3"/>
    <row r="45" s="7" customFormat="1" x14ac:dyDescent="0.3"/>
    <row r="46" s="7" customFormat="1" x14ac:dyDescent="0.3"/>
    <row r="47" s="7" customFormat="1" x14ac:dyDescent="0.3"/>
    <row r="48" s="7" customFormat="1" x14ac:dyDescent="0.3"/>
    <row r="49" s="7" customFormat="1" x14ac:dyDescent="0.3"/>
    <row r="50" s="7" customFormat="1" x14ac:dyDescent="0.3"/>
    <row r="51" s="7" customFormat="1" x14ac:dyDescent="0.3"/>
    <row r="52" s="7" customFormat="1" x14ac:dyDescent="0.3"/>
    <row r="53" s="7" customFormat="1" x14ac:dyDescent="0.3"/>
    <row r="54" s="7" customFormat="1" x14ac:dyDescent="0.3"/>
    <row r="55" s="7" customFormat="1" x14ac:dyDescent="0.3"/>
    <row r="56" s="7" customFormat="1" x14ac:dyDescent="0.3"/>
    <row r="57" s="7" customFormat="1" x14ac:dyDescent="0.3"/>
    <row r="58" s="7" customFormat="1" x14ac:dyDescent="0.3"/>
    <row r="59" s="7" customFormat="1" x14ac:dyDescent="0.3"/>
    <row r="60" s="7" customFormat="1" x14ac:dyDescent="0.3"/>
    <row r="61" s="7" customFormat="1" x14ac:dyDescent="0.3"/>
    <row r="62" s="7" customFormat="1" x14ac:dyDescent="0.3"/>
    <row r="63" s="7" customFormat="1" x14ac:dyDescent="0.3"/>
    <row r="64" s="7" customFormat="1" x14ac:dyDescent="0.3"/>
    <row r="65" s="7" customFormat="1" x14ac:dyDescent="0.3"/>
    <row r="66" s="7" customFormat="1" x14ac:dyDescent="0.3"/>
    <row r="67" s="7" customFormat="1" x14ac:dyDescent="0.3"/>
    <row r="68" s="7" customFormat="1" x14ac:dyDescent="0.3"/>
    <row r="69" s="7" customFormat="1" x14ac:dyDescent="0.3"/>
    <row r="70" s="7" customFormat="1" x14ac:dyDescent="0.3"/>
    <row r="71" s="7" customFormat="1" x14ac:dyDescent="0.3"/>
    <row r="72" s="7" customFormat="1" x14ac:dyDescent="0.3"/>
    <row r="73" s="7" customFormat="1" x14ac:dyDescent="0.3"/>
    <row r="74" s="7" customFormat="1" x14ac:dyDescent="0.3"/>
    <row r="75" s="7" customFormat="1" x14ac:dyDescent="0.3"/>
    <row r="76" s="7" customFormat="1" x14ac:dyDescent="0.3"/>
    <row r="77" s="7" customFormat="1" x14ac:dyDescent="0.3"/>
    <row r="78" s="7" customFormat="1" x14ac:dyDescent="0.3"/>
    <row r="79" s="7" customFormat="1" x14ac:dyDescent="0.3"/>
    <row r="80" s="7" customFormat="1" x14ac:dyDescent="0.3"/>
    <row r="81" s="7" customFormat="1" x14ac:dyDescent="0.3"/>
    <row r="82" s="7" customFormat="1" x14ac:dyDescent="0.3"/>
    <row r="83" s="7" customFormat="1" x14ac:dyDescent="0.3"/>
    <row r="84" s="7" customFormat="1" x14ac:dyDescent="0.3"/>
    <row r="85" s="7" customFormat="1" x14ac:dyDescent="0.3"/>
    <row r="86" s="7" customFormat="1" x14ac:dyDescent="0.3"/>
    <row r="87" s="7" customFormat="1" x14ac:dyDescent="0.3"/>
    <row r="88" s="7" customFormat="1" x14ac:dyDescent="0.3"/>
    <row r="89" s="7" customFormat="1" x14ac:dyDescent="0.3"/>
    <row r="90" s="7" customFormat="1" x14ac:dyDescent="0.3"/>
    <row r="91" s="7" customFormat="1" x14ac:dyDescent="0.3"/>
    <row r="92" s="7" customFormat="1" x14ac:dyDescent="0.3"/>
    <row r="93" s="7" customFormat="1" x14ac:dyDescent="0.3"/>
    <row r="94" s="7" customFormat="1" x14ac:dyDescent="0.3"/>
    <row r="95" s="7" customFormat="1" x14ac:dyDescent="0.3"/>
    <row r="96" s="7" customFormat="1" x14ac:dyDescent="0.3"/>
    <row r="97" s="7" customFormat="1" x14ac:dyDescent="0.3"/>
    <row r="98" s="7" customFormat="1" x14ac:dyDescent="0.3"/>
    <row r="99" s="7" customFormat="1" x14ac:dyDescent="0.3"/>
    <row r="100" s="7" customFormat="1" x14ac:dyDescent="0.3"/>
    <row r="101" s="7" customFormat="1" x14ac:dyDescent="0.3"/>
    <row r="102" s="7" customFormat="1" x14ac:dyDescent="0.3"/>
    <row r="103" s="7" customFormat="1" x14ac:dyDescent="0.3"/>
    <row r="104" s="7" customFormat="1" x14ac:dyDescent="0.3"/>
    <row r="105" s="7" customFormat="1" x14ac:dyDescent="0.3"/>
    <row r="106" s="7" customFormat="1" x14ac:dyDescent="0.3"/>
    <row r="107" s="7" customFormat="1" x14ac:dyDescent="0.3"/>
    <row r="108" s="7" customFormat="1" x14ac:dyDescent="0.3"/>
    <row r="109" s="7" customFormat="1" x14ac:dyDescent="0.3"/>
    <row r="110" s="7" customFormat="1" x14ac:dyDescent="0.3"/>
    <row r="111" s="7" customFormat="1" x14ac:dyDescent="0.3"/>
    <row r="112" s="7" customFormat="1" x14ac:dyDescent="0.3"/>
    <row r="113" s="7" customFormat="1" x14ac:dyDescent="0.3"/>
    <row r="114" s="7" customFormat="1" x14ac:dyDescent="0.3"/>
    <row r="115" s="7" customFormat="1" x14ac:dyDescent="0.3"/>
    <row r="116" s="7" customFormat="1" x14ac:dyDescent="0.3"/>
    <row r="117" s="7" customFormat="1" x14ac:dyDescent="0.3"/>
    <row r="118" s="7" customFormat="1" x14ac:dyDescent="0.3"/>
    <row r="119" s="7" customFormat="1" x14ac:dyDescent="0.3"/>
    <row r="120" s="7" customFormat="1" x14ac:dyDescent="0.3"/>
    <row r="121" s="7" customFormat="1" x14ac:dyDescent="0.3"/>
    <row r="122" s="7" customFormat="1" x14ac:dyDescent="0.3"/>
    <row r="123" s="7" customFormat="1" x14ac:dyDescent="0.3"/>
    <row r="124" s="7" customFormat="1" x14ac:dyDescent="0.3"/>
    <row r="125" s="7" customFormat="1" x14ac:dyDescent="0.3"/>
    <row r="126" s="7" customFormat="1" x14ac:dyDescent="0.3"/>
    <row r="127" s="7" customFormat="1" x14ac:dyDescent="0.3"/>
    <row r="128" s="7" customFormat="1" x14ac:dyDescent="0.3"/>
    <row r="129" s="7" customFormat="1" x14ac:dyDescent="0.3"/>
    <row r="130" s="7" customFormat="1" x14ac:dyDescent="0.3"/>
    <row r="131" s="7" customFormat="1" x14ac:dyDescent="0.3"/>
    <row r="132" s="7" customFormat="1" x14ac:dyDescent="0.3"/>
    <row r="133" s="7" customFormat="1" x14ac:dyDescent="0.3"/>
    <row r="134" s="7" customFormat="1" x14ac:dyDescent="0.3"/>
    <row r="135" s="7" customFormat="1" x14ac:dyDescent="0.3"/>
    <row r="136" s="7" customFormat="1" x14ac:dyDescent="0.3"/>
    <row r="137" s="7" customFormat="1" x14ac:dyDescent="0.3"/>
    <row r="138" s="7" customFormat="1" x14ac:dyDescent="0.3"/>
    <row r="139" s="7" customFormat="1" x14ac:dyDescent="0.3"/>
    <row r="140" s="7" customFormat="1" x14ac:dyDescent="0.3"/>
    <row r="141" s="7" customFormat="1" x14ac:dyDescent="0.3"/>
    <row r="142" s="7" customFormat="1" x14ac:dyDescent="0.3"/>
    <row r="143" s="7" customFormat="1" x14ac:dyDescent="0.3"/>
    <row r="144" s="7" customFormat="1" x14ac:dyDescent="0.3"/>
    <row r="145" s="7" customFormat="1" x14ac:dyDescent="0.3"/>
    <row r="146" s="7" customFormat="1" x14ac:dyDescent="0.3"/>
    <row r="147" s="7" customFormat="1" x14ac:dyDescent="0.3"/>
    <row r="148" s="7" customFormat="1" x14ac:dyDescent="0.3"/>
    <row r="149" s="7" customFormat="1" x14ac:dyDescent="0.3"/>
    <row r="150" s="7" customFormat="1" x14ac:dyDescent="0.3"/>
    <row r="151" s="7" customFormat="1" x14ac:dyDescent="0.3"/>
    <row r="152" s="7" customFormat="1" x14ac:dyDescent="0.3"/>
    <row r="153" s="7" customFormat="1" x14ac:dyDescent="0.3"/>
    <row r="154" s="7" customFormat="1" x14ac:dyDescent="0.3"/>
    <row r="155" s="7" customFormat="1" x14ac:dyDescent="0.3"/>
    <row r="156" s="7" customFormat="1" x14ac:dyDescent="0.3"/>
    <row r="157" s="7" customFormat="1" x14ac:dyDescent="0.3"/>
    <row r="158" s="7" customFormat="1" x14ac:dyDescent="0.3"/>
    <row r="159" s="7" customFormat="1" x14ac:dyDescent="0.3"/>
    <row r="160" s="7" customFormat="1" x14ac:dyDescent="0.3"/>
    <row r="161" s="7" customFormat="1" x14ac:dyDescent="0.3"/>
    <row r="162" s="7" customFormat="1" x14ac:dyDescent="0.3"/>
    <row r="163" s="7" customFormat="1" x14ac:dyDescent="0.3"/>
    <row r="164" s="7" customFormat="1" x14ac:dyDescent="0.3"/>
    <row r="165" s="7" customFormat="1" x14ac:dyDescent="0.3"/>
    <row r="166" s="7" customFormat="1" x14ac:dyDescent="0.3"/>
    <row r="167" s="7" customFormat="1" x14ac:dyDescent="0.3"/>
    <row r="168" s="7" customFormat="1" x14ac:dyDescent="0.3"/>
    <row r="169" s="7" customFormat="1" x14ac:dyDescent="0.3"/>
    <row r="170" s="7" customFormat="1" x14ac:dyDescent="0.3"/>
    <row r="171" s="7" customFormat="1" x14ac:dyDescent="0.3"/>
    <row r="172" s="7" customFormat="1" x14ac:dyDescent="0.3"/>
    <row r="173" s="7" customFormat="1" x14ac:dyDescent="0.3"/>
    <row r="174" s="7" customFormat="1" x14ac:dyDescent="0.3"/>
    <row r="175" s="7" customFormat="1" x14ac:dyDescent="0.3"/>
    <row r="176" s="7" customFormat="1" x14ac:dyDescent="0.3"/>
    <row r="177" s="7" customFormat="1" x14ac:dyDescent="0.3"/>
    <row r="178" s="7" customFormat="1" x14ac:dyDescent="0.3"/>
    <row r="179" s="7" customFormat="1" x14ac:dyDescent="0.3"/>
    <row r="180" s="7" customFormat="1" x14ac:dyDescent="0.3"/>
    <row r="181" s="7" customFormat="1" x14ac:dyDescent="0.3"/>
    <row r="182" s="7" customFormat="1" x14ac:dyDescent="0.3"/>
    <row r="183" s="7" customFormat="1" x14ac:dyDescent="0.3"/>
    <row r="184" s="7" customFormat="1" x14ac:dyDescent="0.3"/>
    <row r="185" s="7" customFormat="1" x14ac:dyDescent="0.3"/>
    <row r="186" s="7" customFormat="1" x14ac:dyDescent="0.3"/>
    <row r="187" s="7" customFormat="1" x14ac:dyDescent="0.3"/>
    <row r="188" s="7" customFormat="1" x14ac:dyDescent="0.3"/>
    <row r="189" s="7" customFormat="1" x14ac:dyDescent="0.3"/>
    <row r="190" s="7" customFormat="1" x14ac:dyDescent="0.3"/>
    <row r="191" s="7" customFormat="1" x14ac:dyDescent="0.3"/>
    <row r="192" s="7" customFormat="1" x14ac:dyDescent="0.3"/>
    <row r="193" s="7" customFormat="1" x14ac:dyDescent="0.3"/>
    <row r="194" s="7" customFormat="1" x14ac:dyDescent="0.3"/>
    <row r="195" s="7" customFormat="1" x14ac:dyDescent="0.3"/>
    <row r="196" s="7" customFormat="1" x14ac:dyDescent="0.3"/>
    <row r="197" s="7" customFormat="1" x14ac:dyDescent="0.3"/>
    <row r="198" s="7" customFormat="1" x14ac:dyDescent="0.3"/>
    <row r="199" s="7" customFormat="1" x14ac:dyDescent="0.3"/>
    <row r="200" s="7" customFormat="1" x14ac:dyDescent="0.3"/>
    <row r="201" s="7" customFormat="1" x14ac:dyDescent="0.3"/>
    <row r="202" s="7" customFormat="1" x14ac:dyDescent="0.3"/>
    <row r="203" s="7" customFormat="1" x14ac:dyDescent="0.3"/>
    <row r="204" s="7" customFormat="1" x14ac:dyDescent="0.3"/>
    <row r="205" s="7" customFormat="1" x14ac:dyDescent="0.3"/>
    <row r="206" s="7" customFormat="1" x14ac:dyDescent="0.3"/>
    <row r="207" s="7" customFormat="1" x14ac:dyDescent="0.3"/>
    <row r="208" s="7" customFormat="1" x14ac:dyDescent="0.3"/>
    <row r="209" s="7" customFormat="1" x14ac:dyDescent="0.3"/>
    <row r="210" s="7" customFormat="1" x14ac:dyDescent="0.3"/>
    <row r="211" s="7" customFormat="1" x14ac:dyDescent="0.3"/>
    <row r="212" s="7" customFormat="1" x14ac:dyDescent="0.3"/>
    <row r="213" s="7" customFormat="1" x14ac:dyDescent="0.3"/>
    <row r="214" s="7" customFormat="1" x14ac:dyDescent="0.3"/>
    <row r="215" s="7" customFormat="1" x14ac:dyDescent="0.3"/>
    <row r="216" s="7" customFormat="1" x14ac:dyDescent="0.3"/>
    <row r="217" s="7" customFormat="1" x14ac:dyDescent="0.3"/>
    <row r="218" s="7" customFormat="1" x14ac:dyDescent="0.3"/>
    <row r="219" s="7" customFormat="1" x14ac:dyDescent="0.3"/>
    <row r="220" s="7" customFormat="1" x14ac:dyDescent="0.3"/>
    <row r="221" s="7" customFormat="1" x14ac:dyDescent="0.3"/>
    <row r="222" s="7" customFormat="1" x14ac:dyDescent="0.3"/>
    <row r="223" s="7" customFormat="1" x14ac:dyDescent="0.3"/>
    <row r="224" s="7" customFormat="1" x14ac:dyDescent="0.3"/>
    <row r="225" s="7" customFormat="1" x14ac:dyDescent="0.3"/>
    <row r="226" s="7" customFormat="1" x14ac:dyDescent="0.3"/>
    <row r="227" s="7" customFormat="1" x14ac:dyDescent="0.3"/>
    <row r="228" s="7" customFormat="1" x14ac:dyDescent="0.3"/>
    <row r="229" s="7" customFormat="1" x14ac:dyDescent="0.3"/>
    <row r="230" s="7" customFormat="1" x14ac:dyDescent="0.3"/>
    <row r="231" s="7" customFormat="1" x14ac:dyDescent="0.3"/>
    <row r="232" s="7" customFormat="1" x14ac:dyDescent="0.3"/>
    <row r="233" s="7" customFormat="1" x14ac:dyDescent="0.3"/>
    <row r="234" s="7" customFormat="1" x14ac:dyDescent="0.3"/>
    <row r="235" s="7" customFormat="1" x14ac:dyDescent="0.3"/>
    <row r="236" s="7" customFormat="1" x14ac:dyDescent="0.3"/>
    <row r="237" s="7" customFormat="1" x14ac:dyDescent="0.3"/>
    <row r="238" s="7" customFormat="1" x14ac:dyDescent="0.3"/>
    <row r="239" s="7" customFormat="1" x14ac:dyDescent="0.3"/>
    <row r="240" s="7" customFormat="1" x14ac:dyDescent="0.3"/>
    <row r="241" s="7" customFormat="1" x14ac:dyDescent="0.3"/>
    <row r="242" s="7" customFormat="1" x14ac:dyDescent="0.3"/>
    <row r="243" s="7" customFormat="1" x14ac:dyDescent="0.3"/>
    <row r="244" s="7" customFormat="1" x14ac:dyDescent="0.3"/>
    <row r="245" s="7" customFormat="1" x14ac:dyDescent="0.3"/>
    <row r="246" s="7" customFormat="1" x14ac:dyDescent="0.3"/>
    <row r="247" s="7" customFormat="1" x14ac:dyDescent="0.3"/>
    <row r="248" s="7" customFormat="1" x14ac:dyDescent="0.3"/>
    <row r="249" s="7" customFormat="1" x14ac:dyDescent="0.3"/>
    <row r="250" s="7" customFormat="1" x14ac:dyDescent="0.3"/>
    <row r="251" s="7" customFormat="1" x14ac:dyDescent="0.3"/>
    <row r="252" s="7" customFormat="1" x14ac:dyDescent="0.3"/>
    <row r="253" s="7" customFormat="1" x14ac:dyDescent="0.3"/>
    <row r="254" s="7" customFormat="1" x14ac:dyDescent="0.3"/>
    <row r="255" s="7" customFormat="1" x14ac:dyDescent="0.3"/>
    <row r="256" s="7" customFormat="1" x14ac:dyDescent="0.3"/>
    <row r="257" s="7" customFormat="1" x14ac:dyDescent="0.3"/>
    <row r="258" s="7" customFormat="1" x14ac:dyDescent="0.3"/>
    <row r="259" s="7" customFormat="1" x14ac:dyDescent="0.3"/>
    <row r="260" s="7" customFormat="1" x14ac:dyDescent="0.3"/>
    <row r="261" s="7" customFormat="1" x14ac:dyDescent="0.3"/>
    <row r="262" s="7" customFormat="1" x14ac:dyDescent="0.3"/>
    <row r="263" s="7" customFormat="1" x14ac:dyDescent="0.3"/>
    <row r="264" s="7" customFormat="1" x14ac:dyDescent="0.3"/>
    <row r="265" s="7" customFormat="1" x14ac:dyDescent="0.3"/>
    <row r="266" s="7" customFormat="1" x14ac:dyDescent="0.3"/>
    <row r="267" s="7" customFormat="1" x14ac:dyDescent="0.3"/>
    <row r="268" s="7" customFormat="1" x14ac:dyDescent="0.3"/>
    <row r="269" s="7" customFormat="1" x14ac:dyDescent="0.3"/>
    <row r="270" s="7" customFormat="1" x14ac:dyDescent="0.3"/>
    <row r="271" s="7" customFormat="1" x14ac:dyDescent="0.3"/>
    <row r="272" s="7" customFormat="1" x14ac:dyDescent="0.3"/>
    <row r="273" s="7" customFormat="1" x14ac:dyDescent="0.3"/>
    <row r="274" s="7" customFormat="1" x14ac:dyDescent="0.3"/>
    <row r="275" s="7" customFormat="1" x14ac:dyDescent="0.3"/>
    <row r="276" s="7" customFormat="1" x14ac:dyDescent="0.3"/>
    <row r="277" s="7" customFormat="1" x14ac:dyDescent="0.3"/>
    <row r="278" s="7" customFormat="1" x14ac:dyDescent="0.3"/>
    <row r="279" s="7" customFormat="1" x14ac:dyDescent="0.3"/>
    <row r="280" s="7" customFormat="1" x14ac:dyDescent="0.3"/>
    <row r="281" s="7" customFormat="1" x14ac:dyDescent="0.3"/>
    <row r="282" s="7" customFormat="1" x14ac:dyDescent="0.3"/>
    <row r="283" s="7" customFormat="1" x14ac:dyDescent="0.3"/>
    <row r="284" s="7" customFormat="1" x14ac:dyDescent="0.3"/>
    <row r="285" s="7" customFormat="1" x14ac:dyDescent="0.3"/>
    <row r="286" s="7" customFormat="1" x14ac:dyDescent="0.3"/>
    <row r="287" s="7" customFormat="1" x14ac:dyDescent="0.3"/>
    <row r="288" s="7" customFormat="1" x14ac:dyDescent="0.3"/>
    <row r="289" s="7" customFormat="1" x14ac:dyDescent="0.3"/>
    <row r="290" s="7" customFormat="1" x14ac:dyDescent="0.3"/>
    <row r="291" s="7" customFormat="1" x14ac:dyDescent="0.3"/>
    <row r="292" s="7" customFormat="1" x14ac:dyDescent="0.3"/>
    <row r="293" s="7" customFormat="1" x14ac:dyDescent="0.3"/>
    <row r="294" s="7" customFormat="1" x14ac:dyDescent="0.3"/>
    <row r="295" s="7" customFormat="1" x14ac:dyDescent="0.3"/>
    <row r="296" s="7" customFormat="1" x14ac:dyDescent="0.3"/>
    <row r="297" s="7" customFormat="1" x14ac:dyDescent="0.3"/>
    <row r="298" s="7" customFormat="1" x14ac:dyDescent="0.3"/>
    <row r="299" s="7" customFormat="1" x14ac:dyDescent="0.3"/>
    <row r="300" s="7" customFormat="1" x14ac:dyDescent="0.3"/>
    <row r="301" s="7" customFormat="1" x14ac:dyDescent="0.3"/>
    <row r="302" s="7" customFormat="1" x14ac:dyDescent="0.3"/>
    <row r="303" s="7" customFormat="1" x14ac:dyDescent="0.3"/>
    <row r="304" s="7" customFormat="1" x14ac:dyDescent="0.3"/>
    <row r="305" spans="2:8" s="7" customFormat="1" x14ac:dyDescent="0.3"/>
    <row r="306" spans="2:8" s="7" customFormat="1" x14ac:dyDescent="0.3"/>
    <row r="307" spans="2:8" s="7" customFormat="1" x14ac:dyDescent="0.3"/>
    <row r="308" spans="2:8" s="7" customFormat="1" x14ac:dyDescent="0.3"/>
    <row r="309" spans="2:8" s="7" customFormat="1" x14ac:dyDescent="0.3"/>
    <row r="310" spans="2:8" s="7" customFormat="1" x14ac:dyDescent="0.3"/>
    <row r="311" spans="2:8" s="7" customFormat="1" x14ac:dyDescent="0.3">
      <c r="B311"/>
      <c r="C311"/>
      <c r="D311"/>
      <c r="E311"/>
      <c r="F311"/>
      <c r="G311"/>
      <c r="H311"/>
    </row>
    <row r="312" spans="2:8" s="7" customFormat="1" x14ac:dyDescent="0.3">
      <c r="B312"/>
      <c r="C312"/>
      <c r="D312"/>
      <c r="E312"/>
      <c r="F312"/>
      <c r="G312"/>
      <c r="H312"/>
    </row>
  </sheetData>
  <mergeCells count="6">
    <mergeCell ref="C1:G1"/>
    <mergeCell ref="H1:H2"/>
    <mergeCell ref="C2:G2"/>
    <mergeCell ref="B8:H8"/>
    <mergeCell ref="B4:H4"/>
    <mergeCell ref="B6:H6"/>
  </mergeCells>
  <pageMargins left="0.7" right="0.7" top="0.75" bottom="0.75" header="0.3" footer="0.3"/>
  <drawing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0000000}">
          <x14:formula1>
            <xm:f>xx_Listas!$H$2:$H$7</xm:f>
          </x14:formula1>
          <xm:sqref>G10</xm:sqref>
        </x14:dataValidation>
        <x14:dataValidation type="list" allowBlank="1" showInputMessage="1" showErrorMessage="1" xr:uid="{00000000-0002-0000-0400-000001000000}">
          <x14:formula1>
            <xm:f>xx_Listas!$D$2:$D$4</xm:f>
          </x14:formula1>
          <xm:sqref>F10</xm:sqref>
        </x14:dataValidation>
        <x14:dataValidation type="list" allowBlank="1" showInputMessage="1" showErrorMessage="1" xr:uid="{00000000-0002-0000-0400-000002000000}">
          <x14:formula1>
            <xm:f>xx_Listas!$I$2:$I$30</xm:f>
          </x14:formula1>
          <xm:sqref>C10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D17"/>
  <sheetViews>
    <sheetView topLeftCell="A6" zoomScale="80" zoomScaleNormal="80" workbookViewId="0">
      <selection activeCell="C25" sqref="C25"/>
    </sheetView>
  </sheetViews>
  <sheetFormatPr baseColWidth="10" defaultColWidth="10.8984375" defaultRowHeight="15.6" x14ac:dyDescent="0.3"/>
  <cols>
    <col min="1" max="1" width="3.3984375" style="7" customWidth="1"/>
    <col min="2" max="2" width="13.59765625" style="7" customWidth="1"/>
    <col min="3" max="3" width="29" style="7" customWidth="1"/>
    <col min="4" max="4" width="71.3984375" style="7" customWidth="1"/>
    <col min="5" max="5" width="2.8984375" style="7" customWidth="1"/>
    <col min="6" max="16384" width="10.8984375" style="7"/>
  </cols>
  <sheetData>
    <row r="1" spans="2:4" s="8" customFormat="1" ht="10.5" customHeight="1" x14ac:dyDescent="0.3"/>
    <row r="2" spans="2:4" s="8" customFormat="1" ht="22.5" customHeight="1" x14ac:dyDescent="0.3">
      <c r="B2" s="133" t="s">
        <v>4</v>
      </c>
      <c r="C2" s="134"/>
      <c r="D2" s="135"/>
    </row>
    <row r="3" spans="2:4" ht="9.75" customHeight="1" x14ac:dyDescent="0.3"/>
    <row r="4" spans="2:4" ht="38.25" customHeight="1" x14ac:dyDescent="0.3">
      <c r="B4" s="136" t="s">
        <v>110</v>
      </c>
      <c r="C4" s="137"/>
      <c r="D4" s="138"/>
    </row>
    <row r="5" spans="2:4" ht="9.9" customHeight="1" thickBot="1" x14ac:dyDescent="0.35"/>
    <row r="6" spans="2:4" ht="64.5" customHeight="1" thickBot="1" x14ac:dyDescent="0.35">
      <c r="B6" s="131" t="s">
        <v>111</v>
      </c>
      <c r="C6" s="132"/>
      <c r="D6" s="52" t="s">
        <v>112</v>
      </c>
    </row>
    <row r="7" spans="2:4" ht="6.9" customHeight="1" x14ac:dyDescent="0.3">
      <c r="B7" s="9"/>
      <c r="C7" s="9"/>
      <c r="D7" s="9"/>
    </row>
    <row r="8" spans="2:4" ht="35.1" customHeight="1" x14ac:dyDescent="0.3">
      <c r="B8" s="130" t="s">
        <v>113</v>
      </c>
      <c r="C8" s="130"/>
      <c r="D8" s="130"/>
    </row>
    <row r="9" spans="2:4" ht="9" customHeight="1" x14ac:dyDescent="0.3"/>
    <row r="10" spans="2:4" ht="63.9" customHeight="1" x14ac:dyDescent="0.3">
      <c r="B10" s="10">
        <v>1</v>
      </c>
      <c r="C10" s="10" t="str">
        <f>VLOOKUP(D6,xx_ListasInstructivo!A1:I8,2,0)</f>
        <v>Feature dataset</v>
      </c>
      <c r="D10" s="16" t="str">
        <f>VLOOKUP(D6,xx_ListasInstructivo!A1:Q8,10,0)</f>
        <v>Escriba el nombre del  dataset en el que reposa el  feature class en la GDB corporativa (en caso que sea procedente).</v>
      </c>
    </row>
    <row r="11" spans="2:4" ht="63.9" customHeight="1" x14ac:dyDescent="0.3">
      <c r="B11" s="10">
        <v>2</v>
      </c>
      <c r="C11" s="10" t="str">
        <f>VLOOKUP(D6,xx_ListasInstructivo!A1:I8,3,0)</f>
        <v>Nombre del feature class</v>
      </c>
      <c r="D11" s="16" t="str">
        <f>VLOOKUP(D6,xx_ListasInstructivo!A1:Q8,11,0)</f>
        <v xml:space="preserve">Escriba el nombre del feature class objeto a diligenciar. </v>
      </c>
    </row>
    <row r="12" spans="2:4" ht="63.9" customHeight="1" x14ac:dyDescent="0.3">
      <c r="B12" s="10">
        <v>3</v>
      </c>
      <c r="C12" s="10" t="str">
        <f>VLOOKUP(D6,xx_ListasInstructivo!A1:I8,4,0)</f>
        <v>Alias FC</v>
      </c>
      <c r="D12" s="16" t="str">
        <f>VLOOKUP(D6,xx_ListasInstructivo!A1:Q8,12,0)</f>
        <v>Escriba el nombre del alias al que hace referencia el Feature Class, en caso que este haya sido generado.</v>
      </c>
    </row>
    <row r="13" spans="2:4" ht="63.9" customHeight="1" x14ac:dyDescent="0.3">
      <c r="B13" s="10">
        <v>4</v>
      </c>
      <c r="C13" s="10" t="str">
        <f>VLOOKUP(D6,xx_ListasInstructivo!A1:I8,5,0)</f>
        <v>Geometría / Tipo Dato</v>
      </c>
      <c r="D13" s="16" t="str">
        <f>VLOOKUP(D6,xx_ListasInstructivo!A1:Q8,13,0)</f>
        <v>Seleccione, mediante desplegable, cual es el tipo del dato o su geometría</v>
      </c>
    </row>
    <row r="14" spans="2:4" ht="63.9" customHeight="1" x14ac:dyDescent="0.3">
      <c r="B14" s="10">
        <v>5</v>
      </c>
      <c r="C14" s="10" t="str">
        <f>VLOOKUP(D6,xx_ListasInstructivo!A1:I8,6,0)</f>
        <v>Cantidad de elementos</v>
      </c>
      <c r="D14" s="16" t="str">
        <f>VLOOKUP(D6,xx_ListasInstructivo!A1:Q8,14,0)</f>
        <v>Escriba el número de registros  que posee el elemento.</v>
      </c>
    </row>
    <row r="15" spans="2:4" ht="63.9" customHeight="1" x14ac:dyDescent="0.3">
      <c r="B15" s="10">
        <v>6</v>
      </c>
      <c r="C15" s="10" t="str">
        <f>VLOOKUP(D6,xx_ListasInstructivo!A1:I8,7,0)</f>
        <v>Descripción</v>
      </c>
      <c r="D15" s="16" t="str">
        <f>VLOOKUP(D6,xx_ListasInstructivo!A1:Q8,15,0)</f>
        <v>Describa  cual es la información que contiente el  feature class.</v>
      </c>
    </row>
    <row r="16" spans="2:4" ht="63.9" customHeight="1" x14ac:dyDescent="0.3">
      <c r="B16" s="10">
        <v>7</v>
      </c>
      <c r="C16" s="10" t="str">
        <f>VLOOKUP(D6,xx_ListasInstructivo!A1:I8,8,0)</f>
        <v>Dependencia</v>
      </c>
      <c r="D16" s="16" t="str">
        <f>VLOOKUP(D6,xx_ListasInstructivo!A1:Q8,16,0)</f>
        <v>Seleccione, mediante desplegable, el nombre de la dependencia responsable del feature class</v>
      </c>
    </row>
    <row r="17" spans="2:4" ht="63.9" customHeight="1" x14ac:dyDescent="0.3">
      <c r="B17" s="10">
        <v>8</v>
      </c>
      <c r="C17" s="10" t="str">
        <f>VLOOKUP(D6,xx_ListasInstructivo!A1:I8,9,0)</f>
        <v>Correo de contacto</v>
      </c>
      <c r="D17" s="16" t="str">
        <f>VLOOKUP(D6,xx_ListasInstructivo!A1:Q8,17,0)</f>
        <v>Escriba el correo electrónico del líder (proyecto o programa) responsable de producir el feature class.</v>
      </c>
    </row>
  </sheetData>
  <mergeCells count="4">
    <mergeCell ref="B8:D8"/>
    <mergeCell ref="B6:C6"/>
    <mergeCell ref="B2:D2"/>
    <mergeCell ref="B4:D4"/>
  </mergeCell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xx_ListasInstructivo!$A$15:$A$21</xm:f>
          </x14:formula1>
          <xm:sqref>D6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21"/>
  <sheetViews>
    <sheetView zoomScale="90" zoomScaleNormal="90" workbookViewId="0">
      <selection activeCell="A2" sqref="A2"/>
    </sheetView>
  </sheetViews>
  <sheetFormatPr baseColWidth="10" defaultColWidth="11" defaultRowHeight="15.6" x14ac:dyDescent="0.3"/>
  <cols>
    <col min="1" max="1" width="28.5" customWidth="1"/>
    <col min="2" max="11" width="27.8984375" customWidth="1"/>
    <col min="12" max="12" width="46.5" customWidth="1"/>
    <col min="13" max="14" width="27.8984375" customWidth="1"/>
    <col min="15" max="15" width="29.5" customWidth="1"/>
    <col min="16" max="17" width="27.8984375" customWidth="1"/>
  </cols>
  <sheetData>
    <row r="1" spans="1:17" x14ac:dyDescent="0.3">
      <c r="A1">
        <v>1</v>
      </c>
      <c r="B1">
        <v>2</v>
      </c>
      <c r="C1">
        <v>3</v>
      </c>
      <c r="D1">
        <v>4</v>
      </c>
      <c r="E1">
        <v>5</v>
      </c>
      <c r="F1">
        <v>6</v>
      </c>
      <c r="G1">
        <v>7</v>
      </c>
      <c r="H1">
        <v>8</v>
      </c>
      <c r="I1">
        <v>9</v>
      </c>
      <c r="J1">
        <v>10</v>
      </c>
      <c r="K1">
        <v>11</v>
      </c>
      <c r="L1">
        <v>12</v>
      </c>
      <c r="M1">
        <v>13</v>
      </c>
      <c r="N1">
        <v>14</v>
      </c>
      <c r="O1">
        <v>15</v>
      </c>
      <c r="P1">
        <v>16</v>
      </c>
      <c r="Q1">
        <v>17</v>
      </c>
    </row>
    <row r="2" spans="1:17" ht="63.9" customHeight="1" x14ac:dyDescent="0.3">
      <c r="A2" s="3" t="s">
        <v>112</v>
      </c>
      <c r="B2" s="4" t="s">
        <v>10</v>
      </c>
      <c r="C2" s="4" t="s">
        <v>11</v>
      </c>
      <c r="D2" s="4" t="s">
        <v>12</v>
      </c>
      <c r="E2" s="4" t="s">
        <v>13</v>
      </c>
      <c r="F2" s="4" t="s">
        <v>14</v>
      </c>
      <c r="G2" s="4" t="s">
        <v>15</v>
      </c>
      <c r="H2" s="4" t="s">
        <v>53</v>
      </c>
      <c r="I2" s="4" t="s">
        <v>17</v>
      </c>
      <c r="J2" s="17" t="s">
        <v>114</v>
      </c>
      <c r="K2" s="17" t="s">
        <v>115</v>
      </c>
      <c r="L2" s="17" t="s">
        <v>116</v>
      </c>
      <c r="M2" s="17" t="s">
        <v>117</v>
      </c>
      <c r="N2" s="17" t="s">
        <v>118</v>
      </c>
      <c r="O2" s="17" t="s">
        <v>119</v>
      </c>
      <c r="P2" s="17" t="s">
        <v>120</v>
      </c>
      <c r="Q2" s="17" t="s">
        <v>121</v>
      </c>
    </row>
    <row r="3" spans="1:17" ht="63.9" customHeight="1" x14ac:dyDescent="0.3">
      <c r="A3" s="3" t="s">
        <v>122</v>
      </c>
      <c r="B3" s="4" t="s">
        <v>18</v>
      </c>
      <c r="C3" s="4" t="s">
        <v>19</v>
      </c>
      <c r="D3" s="4" t="s">
        <v>20</v>
      </c>
      <c r="E3" s="4" t="s">
        <v>21</v>
      </c>
      <c r="F3" s="6" t="s">
        <v>22</v>
      </c>
      <c r="G3" s="4" t="s">
        <v>123</v>
      </c>
      <c r="H3" s="4" t="s">
        <v>123</v>
      </c>
      <c r="I3" s="4" t="s">
        <v>123</v>
      </c>
      <c r="J3" s="17" t="s">
        <v>124</v>
      </c>
      <c r="K3" s="17" t="s">
        <v>125</v>
      </c>
      <c r="L3" s="17" t="s">
        <v>126</v>
      </c>
      <c r="M3" s="17" t="s">
        <v>127</v>
      </c>
      <c r="N3" s="17" t="s">
        <v>128</v>
      </c>
      <c r="O3" s="17" t="s">
        <v>123</v>
      </c>
      <c r="P3" s="5" t="s">
        <v>123</v>
      </c>
      <c r="Q3" s="5" t="s">
        <v>123</v>
      </c>
    </row>
    <row r="4" spans="1:17" ht="63.9" customHeight="1" x14ac:dyDescent="0.3">
      <c r="A4" s="3" t="s">
        <v>129</v>
      </c>
      <c r="B4" s="4" t="s">
        <v>23</v>
      </c>
      <c r="C4" s="4" t="s">
        <v>24</v>
      </c>
      <c r="D4" s="4" t="s">
        <v>25</v>
      </c>
      <c r="E4" s="4" t="s">
        <v>26</v>
      </c>
      <c r="F4" s="4" t="s">
        <v>27</v>
      </c>
      <c r="G4" s="4" t="s">
        <v>28</v>
      </c>
      <c r="H4" s="4" t="s">
        <v>29</v>
      </c>
      <c r="I4" s="4" t="s">
        <v>123</v>
      </c>
      <c r="J4" s="17" t="s">
        <v>130</v>
      </c>
      <c r="K4" s="17" t="s">
        <v>131</v>
      </c>
      <c r="L4" s="17" t="s">
        <v>132</v>
      </c>
      <c r="M4" s="17" t="s">
        <v>133</v>
      </c>
      <c r="N4" s="17" t="s">
        <v>134</v>
      </c>
      <c r="O4" s="17" t="s">
        <v>135</v>
      </c>
      <c r="P4" s="17" t="s">
        <v>136</v>
      </c>
      <c r="Q4" s="17" t="s">
        <v>123</v>
      </c>
    </row>
    <row r="5" spans="1:17" ht="63.9" customHeight="1" x14ac:dyDescent="0.3">
      <c r="A5" s="3" t="s">
        <v>137</v>
      </c>
      <c r="B5" s="4" t="s">
        <v>138</v>
      </c>
      <c r="C5" s="4" t="s">
        <v>31</v>
      </c>
      <c r="D5" s="4" t="s">
        <v>32</v>
      </c>
      <c r="E5" s="4" t="s">
        <v>33</v>
      </c>
      <c r="F5" s="4" t="s">
        <v>123</v>
      </c>
      <c r="G5" s="4" t="s">
        <v>123</v>
      </c>
      <c r="H5" s="4" t="s">
        <v>123</v>
      </c>
      <c r="I5" s="4" t="s">
        <v>123</v>
      </c>
      <c r="J5" s="17" t="s">
        <v>139</v>
      </c>
      <c r="K5" s="17" t="s">
        <v>140</v>
      </c>
      <c r="L5" s="17" t="s">
        <v>141</v>
      </c>
      <c r="M5" s="17" t="s">
        <v>142</v>
      </c>
      <c r="N5" s="17" t="s">
        <v>123</v>
      </c>
      <c r="O5" s="17" t="s">
        <v>123</v>
      </c>
      <c r="P5" s="17" t="s">
        <v>123</v>
      </c>
      <c r="Q5" s="17" t="s">
        <v>123</v>
      </c>
    </row>
    <row r="6" spans="1:17" ht="63.9" customHeight="1" x14ac:dyDescent="0.3">
      <c r="A6" s="3" t="s">
        <v>143</v>
      </c>
      <c r="B6" s="4" t="s">
        <v>36</v>
      </c>
      <c r="C6" s="4" t="s">
        <v>37</v>
      </c>
      <c r="D6" s="4" t="s">
        <v>38</v>
      </c>
      <c r="E6" s="4" t="s">
        <v>15</v>
      </c>
      <c r="F6" s="4" t="s">
        <v>39</v>
      </c>
      <c r="G6" s="4" t="s">
        <v>40</v>
      </c>
      <c r="H6" s="4" t="s">
        <v>144</v>
      </c>
      <c r="I6" s="4" t="s">
        <v>123</v>
      </c>
      <c r="J6" s="17" t="s">
        <v>145</v>
      </c>
      <c r="K6" s="17" t="s">
        <v>146</v>
      </c>
      <c r="L6" s="17" t="s">
        <v>147</v>
      </c>
      <c r="M6" s="17" t="s">
        <v>148</v>
      </c>
      <c r="N6" s="17" t="s">
        <v>149</v>
      </c>
      <c r="O6" s="17" t="s">
        <v>150</v>
      </c>
      <c r="P6" s="17" t="s">
        <v>151</v>
      </c>
      <c r="Q6" s="17" t="s">
        <v>123</v>
      </c>
    </row>
    <row r="7" spans="1:17" ht="63.9" customHeight="1" x14ac:dyDescent="0.3">
      <c r="A7" s="3" t="s">
        <v>152</v>
      </c>
      <c r="B7" s="4" t="s">
        <v>44</v>
      </c>
      <c r="C7" s="4" t="s">
        <v>37</v>
      </c>
      <c r="D7" s="4" t="s">
        <v>38</v>
      </c>
      <c r="E7" s="4" t="s">
        <v>15</v>
      </c>
      <c r="F7" s="4" t="s">
        <v>39</v>
      </c>
      <c r="G7" s="4" t="s">
        <v>40</v>
      </c>
      <c r="H7" s="4" t="s">
        <v>144</v>
      </c>
      <c r="I7" s="4" t="s">
        <v>123</v>
      </c>
      <c r="J7" s="17" t="s">
        <v>153</v>
      </c>
      <c r="K7" s="17" t="s">
        <v>146</v>
      </c>
      <c r="L7" s="17" t="s">
        <v>154</v>
      </c>
      <c r="M7" s="17" t="s">
        <v>155</v>
      </c>
      <c r="N7" s="17" t="s">
        <v>156</v>
      </c>
      <c r="O7" s="17" t="s">
        <v>157</v>
      </c>
      <c r="P7" s="17" t="s">
        <v>158</v>
      </c>
      <c r="Q7" s="17" t="s">
        <v>123</v>
      </c>
    </row>
    <row r="8" spans="1:17" ht="156" x14ac:dyDescent="0.3">
      <c r="A8" s="3" t="s">
        <v>159</v>
      </c>
      <c r="B8" s="4" t="s">
        <v>108</v>
      </c>
      <c r="C8" s="4" t="s">
        <v>16</v>
      </c>
      <c r="D8" s="4" t="s">
        <v>17</v>
      </c>
      <c r="E8" s="4" t="s">
        <v>15</v>
      </c>
      <c r="F8" s="4" t="s">
        <v>109</v>
      </c>
      <c r="G8" s="4" t="s">
        <v>32</v>
      </c>
      <c r="H8" s="4" t="s">
        <v>33</v>
      </c>
      <c r="I8" s="4" t="s">
        <v>123</v>
      </c>
      <c r="J8" s="17" t="s">
        <v>160</v>
      </c>
      <c r="K8" s="17" t="s">
        <v>161</v>
      </c>
      <c r="L8" s="17" t="s">
        <v>162</v>
      </c>
      <c r="M8" s="17" t="s">
        <v>163</v>
      </c>
      <c r="N8" s="17" t="s">
        <v>164</v>
      </c>
      <c r="O8" s="17" t="s">
        <v>165</v>
      </c>
      <c r="P8" s="17" t="s">
        <v>166</v>
      </c>
      <c r="Q8" s="17" t="s">
        <v>123</v>
      </c>
    </row>
    <row r="14" spans="1:17" x14ac:dyDescent="0.3">
      <c r="A14" s="2" t="s">
        <v>167</v>
      </c>
    </row>
    <row r="15" spans="1:17" x14ac:dyDescent="0.3">
      <c r="A15" t="s">
        <v>112</v>
      </c>
    </row>
    <row r="16" spans="1:17" x14ac:dyDescent="0.3">
      <c r="A16" t="s">
        <v>122</v>
      </c>
    </row>
    <row r="17" spans="1:1" x14ac:dyDescent="0.3">
      <c r="A17" t="s">
        <v>129</v>
      </c>
    </row>
    <row r="18" spans="1:1" x14ac:dyDescent="0.3">
      <c r="A18" t="s">
        <v>137</v>
      </c>
    </row>
    <row r="19" spans="1:1" x14ac:dyDescent="0.3">
      <c r="A19" t="s">
        <v>143</v>
      </c>
    </row>
    <row r="20" spans="1:1" x14ac:dyDescent="0.3">
      <c r="A20" t="s">
        <v>152</v>
      </c>
    </row>
    <row r="21" spans="1:1" x14ac:dyDescent="0.3">
      <c r="A21" t="s">
        <v>159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ColWidth="11" defaultRowHeight="15.6" x14ac:dyDescent="0.3"/>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87d958e2-2a57-41b1-84ad-c9443abcff11" xsi:nil="true"/>
    <lcf76f155ced4ddcb4097134ff3c332f xmlns="796ed091-6227-45da-a056-db63388ed98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A6CB9D106C7D341BEC8535B8131CA6B" ma:contentTypeVersion="13" ma:contentTypeDescription="Crear nuevo documento." ma:contentTypeScope="" ma:versionID="67582e43d70d6e2d817477f95aa1e1ea">
  <xsd:schema xmlns:xsd="http://www.w3.org/2001/XMLSchema" xmlns:xs="http://www.w3.org/2001/XMLSchema" xmlns:p="http://schemas.microsoft.com/office/2006/metadata/properties" xmlns:ns2="796ed091-6227-45da-a056-db63388ed980" xmlns:ns3="87d958e2-2a57-41b1-84ad-c9443abcff11" targetNamespace="http://schemas.microsoft.com/office/2006/metadata/properties" ma:root="true" ma:fieldsID="65b94ea97f43b63084536065aae14a21" ns2:_="" ns3:_="">
    <xsd:import namespace="796ed091-6227-45da-a056-db63388ed980"/>
    <xsd:import namespace="87d958e2-2a57-41b1-84ad-c9443abcff1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6ed091-6227-45da-a056-db63388ed9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e9b71db2-0453-481c-a7bb-ff6902fea5a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7d958e2-2a57-41b1-84ad-c9443abcff1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776f503d-5a09-4f88-9958-c31532e4cd9e}" ma:internalName="TaxCatchAll" ma:showField="CatchAllData" ma:web="87d958e2-2a57-41b1-84ad-c9443abcff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067586-57A2-41AC-A325-BEC189FB0658}">
  <ds:schemaRefs>
    <ds:schemaRef ds:uri="http://schemas.microsoft.com/sharepoint/v3/contenttype/forms"/>
  </ds:schemaRefs>
</ds:datastoreItem>
</file>

<file path=customXml/itemProps2.xml><?xml version="1.0" encoding="utf-8"?>
<ds:datastoreItem xmlns:ds="http://schemas.openxmlformats.org/officeDocument/2006/customXml" ds:itemID="{E7B6A0C5-9041-4D31-951F-7D5C8E734842}">
  <ds:schemaRefs>
    <ds:schemaRef ds:uri="http://schemas.microsoft.com/office/2006/metadata/properties"/>
    <ds:schemaRef ds:uri="http://schemas.microsoft.com/office/infopath/2007/PartnerControls"/>
    <ds:schemaRef ds:uri="87d958e2-2a57-41b1-84ad-c9443abcff11"/>
    <ds:schemaRef ds:uri="796ed091-6227-45da-a056-db63388ed980"/>
  </ds:schemaRefs>
</ds:datastoreItem>
</file>

<file path=customXml/itemProps3.xml><?xml version="1.0" encoding="utf-8"?>
<ds:datastoreItem xmlns:ds="http://schemas.openxmlformats.org/officeDocument/2006/customXml" ds:itemID="{52B53188-2535-48D1-82A8-E09F9530F1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6ed091-6227-45da-a056-db63388ed980"/>
    <ds:schemaRef ds:uri="87d958e2-2a57-41b1-84ad-c9443abcff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DiccionarioDatos</vt:lpstr>
      <vt:lpstr>Dominios</vt:lpstr>
      <vt:lpstr>Subtipos</vt:lpstr>
      <vt:lpstr>xx_Listas</vt:lpstr>
      <vt:lpstr>Raster</vt:lpstr>
      <vt:lpstr>Instructivo</vt:lpstr>
      <vt:lpstr>xx_ListasInstructivo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jordi guerrero martinez</dc:creator>
  <cp:keywords/>
  <dc:description/>
  <cp:lastModifiedBy>Maria Jose Lopez Giraldo</cp:lastModifiedBy>
  <cp:revision/>
  <dcterms:created xsi:type="dcterms:W3CDTF">2021-04-08T23:01:38Z</dcterms:created>
  <dcterms:modified xsi:type="dcterms:W3CDTF">2025-09-29T18:44:48Z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0x010100EA6CB9D106C7D341BEC8535B8131CA6B</vt:lpwstr>
  </property>
  <property fmtid="{D5CDD505-2E9C-101B-9397-08002B2CF9AE}" pid="3" name="ESRI_WORKBOOK_ID">
    <vt:lpwstr>5e857cbb3f8740b9b590c990b38da758</vt:lpwstr>
  </property>
</Properties>
</file>